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vka.vdi.pref.nagano.lg.jp\課共有\市町村課\001財政係\002一般財政\001地方財政状況調査\004財政状況資料集\R3（R4作成）\03市町村等→県\★差替えのみ済（注釈追加作業：未）\"/>
    </mc:Choice>
  </mc:AlternateContent>
  <xr:revisionPtr revIDLastSave="0" documentId="13_ncr:1_{A82AED1C-AF07-4EC8-837C-241DEF05F553}" xr6:coauthVersionLast="47" xr6:coauthVersionMax="47" xr10:uidLastSave="{00000000-0000-0000-0000-000000000000}"/>
  <bookViews>
    <workbookView xWindow="-120" yWindow="-120" windowWidth="20730" windowHeight="11160" tabRatio="664"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33" i="12" l="1"/>
  <c r="AP32" i="12"/>
  <c r="BG34" i="10" l="1"/>
  <c r="AO38" i="10"/>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U36" i="10"/>
  <c r="C36" i="10"/>
  <c r="CO35" i="10"/>
  <c r="BE35" i="10"/>
  <c r="C35" i="10"/>
  <c r="U34" i="10"/>
  <c r="U35" i="10" s="1"/>
  <c r="C34" i="10"/>
  <c r="AM34" i="10" l="1"/>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<sst xmlns="http://schemas.openxmlformats.org/spreadsheetml/2006/main" count="1105" uniqueCount="611">
  <si>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</si>
  <si>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</si>
  <si>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</si>
  <si>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</si>
  <si>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</si>
  <si>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</si>
  <si>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</si>
  <si>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</si>
  <si>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</si>
  <si>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</si>
  <si>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</si>
  <si>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</si>
  <si>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</si>
  <si>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</si>
  <si>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</si>
  <si>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</si>
  <si>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</si>
  <si>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</si>
  <si>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</si>
  <si>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</si>
  <si>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</si>
  <si>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</si>
  <si>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</si>
  <si>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</si>
  <si>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</si>
  <si>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</si>
  <si>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</si>
  <si>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</si>
  <si>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</si>
  <si>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</si>
  <si>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</si>
  <si>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</si>
  <si>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</si>
  <si>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</si>
  <si>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</si>
  <si>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</si>
  <si>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</si>
  <si>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</si>
  <si>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</si>
  <si>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</si>
  <si>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</si>
  <si>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</si>
  <si>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</si>
  <si>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</si>
  <si>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</si>
  <si>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</si>
  <si>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</si>
  <si>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</si>
  <si>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</si>
  <si>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</si>
  <si>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</si>
  <si>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</si>
  <si>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</si>
  <si>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</si>
  <si>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</si>
  <si>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</si>
  <si>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</si>
  <si>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</si>
  <si>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</si>
  <si>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</si>
  <si>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</si>
  <si>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</si>
  <si>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</si>
  <si>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</si>
  <si>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</si>
  <si>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</si>
  <si>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</si>
  <si>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</si>
  <si>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</si>
  <si>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</si>
  <si>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</si>
  <si>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</si>
  <si>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</si>
  <si>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</si>
  <si>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</si>
  <si>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</si>
  <si>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</si>
  <si>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</si>
  <si>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</si>
  <si>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</si>
  <si>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</si>
  <si>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</si>
  <si>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</si>
  <si>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</si>
  <si>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</si>
  <si>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</si>
  <si>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</si>
  <si>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</si>
  <si>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</si>
  <si>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</si>
  <si>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</si>
  <si>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</si>
  <si>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</si>
  <si>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</si>
  <si>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</si>
  <si>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</si>
  <si>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</si>
  <si>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</si>
  <si>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</si>
  <si>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</si>
  <si>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</si>
  <si>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</si>
  <si>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</si>
  <si>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</si>
  <si>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</si>
  <si>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</si>
  <si>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</si>
  <si>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</si>
  <si>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</si>
  <si>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</si>
  <si>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</si>
  <si>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</si>
  <si>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</si>
  <si>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</si>
  <si>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</si>
  <si>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</si>
  <si>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</si>
  <si>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</si>
  <si>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</si>
  <si>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</si>
  <si>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</si>
  <si>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</si>
  <si>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</si>
  <si>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</si>
  <si>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</si>
  <si>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</si>
  <si>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</si>
  <si>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</si>
  <si>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</si>
  <si>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</si>
  <si>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</si>
  <si>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</si>
  <si>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</si>
  <si>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</si>
  <si>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</si>
  <si>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</si>
  <si>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</si>
  <si>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</si>
  <si>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</si>
  <si>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</si>
  <si>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</si>
  <si>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</si>
  <si>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</si>
  <si>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</si>
  <si>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</si>
  <si>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</si>
  <si>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</si>
  <si>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</si>
  <si>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</si>
  <si>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</si>
  <si>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</si>
  <si>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</si>
  <si>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</si>
  <si>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</si>
  <si>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</si>
  <si>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</si>
  <si>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</si>
  <si>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</si>
  <si>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</si>
  <si>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</si>
  <si>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</si>
  <si>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</si>
  <si>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</si>
  <si>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</si>
  <si>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</si>
  <si>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</si>
  <si>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</si>
  <si>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</si>
  <si>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</si>
  <si>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</si>
  <si>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</si>
  <si>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</si>
  <si>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</si>
  <si>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</si>
  <si>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</si>
  <si>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</si>
  <si>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</si>
  <si>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</si>
  <si>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</si>
  <si>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</si>
  <si>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</si>
  <si>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</si>
  <si>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</si>
  <si>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</si>
  <si>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</si>
  <si>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</si>
  <si>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</si>
  <si>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</si>
  <si>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</si>
  <si>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</si>
  <si>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</si>
  <si>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</si>
  <si>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</si>
  <si>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</si>
  <si>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</si>
  <si>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</si>
  <si>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</si>
  <si>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</si>
  <si>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</si>
  <si>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</si>
  <si>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</si>
  <si>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</si>
  <si>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</si>
  <si>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</si>
  <si>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</si>
  <si>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</si>
  <si>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</si>
  <si>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</si>
  <si>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</si>
  <si>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</si>
  <si>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</si>
  <si>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</si>
  <si>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</si>
  <si>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</si>
  <si>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</si>
  <si>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</si>
  <si>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長野県大町市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</si>
  <si>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</si>
  <si>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</si>
  <si>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</si>
  <si>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</si>
  <si>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</si>
  <si>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</si>
  <si>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</si>
  <si>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</si>
  <si>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</si>
  <si>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</si>
  <si>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</si>
  <si>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</si>
  <si>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</si>
  <si>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</si>
  <si>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</si>
  <si>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</si>
  <si>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</si>
  <si>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</si>
  <si>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</si>
  <si>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</si>
  <si>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</si>
  <si>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</si>
  <si>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</si>
  <si>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</si>
  <si>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</si>
  <si>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</si>
  <si>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</si>
  <si>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</si>
  <si>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</si>
  <si>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</si>
  <si>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</si>
  <si>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</si>
  <si>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</si>
  <si>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</si>
  <si>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</si>
  <si>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</si>
  <si>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</si>
  <si>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</si>
  <si>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</si>
  <si>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</si>
  <si>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</si>
  <si>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</si>
  <si>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</si>
  <si>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</si>
  <si>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</si>
  <si>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</si>
  <si>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</si>
  <si>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</si>
  <si>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</si>
  <si>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</si>
  <si>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</si>
  <si>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</si>
  <si>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</si>
  <si>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</si>
  <si>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</si>
  <si>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</si>
  <si>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</si>
  <si>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</si>
  <si>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</si>
  <si>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</si>
  <si>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</si>
  <si>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</si>
  <si>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</si>
  <si>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</si>
  <si>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</si>
  <si>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</si>
  <si>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</si>
  <si>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</si>
  <si>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</si>
  <si>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</si>
  <si>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</si>
  <si>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</si>
  <si>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</si>
  <si>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</si>
  <si>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</si>
  <si>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</si>
  <si>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</si>
  <si>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</si>
  <si>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</si>
  <si>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</si>
  <si>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</si>
  <si>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</si>
  <si>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</si>
  <si>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</si>
  <si>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</si>
  <si>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</si>
  <si>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</si>
  <si>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</si>
  <si>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</si>
  <si>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</si>
  <si>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</si>
  <si>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</si>
  <si>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</si>
  <si>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</si>
  <si>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</si>
  <si>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</si>
  <si>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</si>
  <si>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</si>
  <si>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</si>
  <si>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</si>
  <si>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</si>
  <si>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</si>
  <si>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</si>
  <si>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</si>
  <si>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</si>
  <si>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</si>
  <si>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</si>
  <si>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</si>
  <si>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</si>
  <si>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</si>
  <si>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</si>
  <si>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</si>
  <si>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</si>
  <si>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</si>
  <si>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</si>
  <si>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</si>
  <si>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</si>
  <si>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</si>
  <si>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</si>
  <si>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</si>
  <si>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</si>
  <si>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</si>
  <si>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</si>
  <si>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</si>
  <si>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</si>
  <si>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</si>
  <si>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</si>
  <si>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</si>
  <si>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</si>
  <si>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</si>
  <si>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</si>
  <si>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</si>
  <si>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</si>
  <si>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</si>
  <si>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</si>
  <si>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</si>
  <si>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</si>
  <si>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</si>
  <si>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</si>
  <si>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</si>
  <si>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</si>
  <si>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</si>
  <si>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</si>
  <si>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</si>
  <si>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</si>
  <si>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</si>
  <si>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</si>
  <si>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</si>
  <si>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</si>
  <si>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</si>
  <si>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</si>
  <si>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</si>
  <si>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</si>
  <si>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長野県大町市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</si>
  <si>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</si>
  <si>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</si>
  <si>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</si>
  <si>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</si>
  <si>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</si>
  <si>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</si>
  <si>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</si>
  <si>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</si>
  <si>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</si>
  <si>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</si>
  <si>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</si>
  <si>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</si>
  <si>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</si>
  <si>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</si>
  <si>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</si>
  <si>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</si>
  <si>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</si>
  <si>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</si>
  <si>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</si>
  <si>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</si>
  <si>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</si>
  <si>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</si>
  <si>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</si>
  <si>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</si>
  <si>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</si>
  <si>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</si>
  <si>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</si>
  <si>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</si>
  <si>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</si>
  <si>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</si>
  <si>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</si>
  <si>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</si>
  <si>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</si>
  <si>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</si>
  <si>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</si>
  <si>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</si>
  <si>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</si>
  <si>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</si>
  <si>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温泉引湯事業会計</t>
    <phoneticPr fontId="5"/>
  </si>
  <si>
    <t>法適用企業</t>
    <phoneticPr fontId="5"/>
  </si>
  <si>
    <t>法適用企業</t>
    <phoneticPr fontId="5"/>
  </si>
  <si>
    <t>病院事業会計</t>
    <phoneticPr fontId="5"/>
  </si>
  <si>
    <t>公営簡易水道事業特別会計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</si>
  <si>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</si>
  <si>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</si>
  <si>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</si>
  <si>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</si>
  <si>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</si>
  <si>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</si>
  <si>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</si>
  <si>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</si>
  <si>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</si>
  <si>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</si>
  <si>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</si>
  <si>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</si>
  <si>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</si>
  <si>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</si>
  <si>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</si>
  <si>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</si>
  <si>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</si>
  <si>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</si>
  <si>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</si>
  <si>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</si>
  <si>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</si>
  <si>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</si>
  <si>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</si>
  <si>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</si>
  <si>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</si>
  <si>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</si>
  <si>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</si>
  <si>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</si>
  <si>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</si>
  <si>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</si>
  <si>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</si>
  <si>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</si>
  <si>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</si>
  <si>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</si>
  <si>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</si>
  <si>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</si>
  <si>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</si>
  <si>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</si>
  <si>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</si>
  <si>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</si>
  <si>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</si>
  <si>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</si>
  <si>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</si>
  <si>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</si>
  <si>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</si>
  <si>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</si>
  <si>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</si>
  <si>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</si>
  <si>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</si>
  <si>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</si>
  <si>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</si>
  <si>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</si>
  <si>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</si>
  <si>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</si>
  <si>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</si>
  <si>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</si>
  <si>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</si>
  <si>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</si>
  <si>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</si>
  <si>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</si>
  <si>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</si>
  <si>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</si>
  <si>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</si>
  <si>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</si>
  <si>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</si>
  <si>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</si>
  <si>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</si>
  <si>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</si>
  <si>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</si>
  <si>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</si>
  <si>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</si>
  <si>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</si>
  <si>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</si>
  <si>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</si>
  <si>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</si>
  <si>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</si>
  <si>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</si>
  <si>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</si>
  <si>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</si>
  <si>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</si>
  <si>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</si>
  <si>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</si>
  <si>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</si>
  <si>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</si>
  <si>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</si>
  <si>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</si>
  <si>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</si>
  <si>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</si>
  <si>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</si>
  <si>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</si>
  <si>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</si>
  <si>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</si>
  <si>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</si>
  <si>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</si>
  <si>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</si>
  <si>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</si>
  <si>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</si>
  <si>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</si>
  <si>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</si>
  <si>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</si>
  <si>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</si>
  <si>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</si>
  <si>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</si>
  <si>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</si>
  <si>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</si>
  <si>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</si>
  <si>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</si>
  <si>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</si>
  <si>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</si>
  <si>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</si>
  <si>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</si>
  <si>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</si>
  <si>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</si>
  <si>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</si>
  <si>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</si>
  <si>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</si>
  <si>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</si>
  <si>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</si>
  <si>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</si>
  <si>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</si>
  <si>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</si>
  <si>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</si>
  <si>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</si>
  <si>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</si>
  <si>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</si>
  <si>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</si>
  <si>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</si>
  <si>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</si>
  <si>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</si>
  <si>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</si>
  <si>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</si>
  <si>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</si>
  <si>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</si>
  <si>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</si>
  <si>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</si>
  <si>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</si>
  <si>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</si>
  <si>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</si>
  <si>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</si>
  <si>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</si>
  <si>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</si>
  <si>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</si>
  <si>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</si>
  <si>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</si>
  <si>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</si>
  <si>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</si>
  <si>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</si>
  <si>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</si>
  <si>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</si>
  <si>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</si>
  <si>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</si>
  <si>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</si>
  <si>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</si>
  <si>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2.93</t>
  </si>
  <si>
    <t>一般会計</t>
  </si>
  <si>
    <t>病院事業会計</t>
  </si>
  <si>
    <t>▲ 8.37</t>
  </si>
  <si>
    <t>▲ 7.47</t>
  </si>
  <si>
    <t>▲ 3.68</t>
  </si>
  <si>
    <t>水道事業会計</t>
  </si>
  <si>
    <t>公共下水道事業会計</t>
  </si>
  <si>
    <t>温泉引湯事業会計</t>
  </si>
  <si>
    <t>農業集落排水事業会計</t>
  </si>
  <si>
    <t>国民健康保険特別会計</t>
  </si>
  <si>
    <t>公営簡易水道事業特別会計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</si>
  <si>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</si>
  <si>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</si>
  <si>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</si>
  <si>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</si>
  <si>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</si>
  <si>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</si>
  <si>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</si>
  <si>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</si>
  <si>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</si>
  <si>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</si>
  <si>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北アルプス仁科の里整備基金</t>
    <rPh sb="0" eb="1">
      <t>キタ</t>
    </rPh>
    <rPh sb="5" eb="7">
      <t>ニシナ</t>
    </rPh>
    <rPh sb="8" eb="9">
      <t>サト</t>
    </rPh>
    <rPh sb="9" eb="11">
      <t>セイビ</t>
    </rPh>
    <rPh sb="11" eb="13">
      <t>キキン</t>
    </rPh>
    <phoneticPr fontId="5"/>
  </si>
  <si>
    <t>ふるさと応援基金</t>
    <rPh sb="4" eb="6">
      <t>オウエン</t>
    </rPh>
    <rPh sb="6" eb="8">
      <t>キキン</t>
    </rPh>
    <phoneticPr fontId="5"/>
  </si>
  <si>
    <t>退職手当基金</t>
    <rPh sb="0" eb="2">
      <t>タイショク</t>
    </rPh>
    <rPh sb="2" eb="4">
      <t>テアテ</t>
    </rPh>
    <rPh sb="4" eb="6">
      <t>キキン</t>
    </rPh>
    <phoneticPr fontId="5"/>
  </si>
  <si>
    <t>-</t>
    <phoneticPr fontId="2"/>
  </si>
  <si>
    <t>北アルプス広域連合</t>
    <rPh sb="0" eb="1">
      <t>キタ</t>
    </rPh>
    <rPh sb="5" eb="7">
      <t>コウイキ</t>
    </rPh>
    <rPh sb="7" eb="9">
      <t>レンゴウ</t>
    </rPh>
    <phoneticPr fontId="2"/>
  </si>
  <si>
    <t>（一般会計）</t>
    <rPh sb="1" eb="3">
      <t>イッパン</t>
    </rPh>
    <rPh sb="3" eb="5">
      <t>カイケイ</t>
    </rPh>
    <phoneticPr fontId="2"/>
  </si>
  <si>
    <t>（ふるさと市町村圏事業特別会計）</t>
    <rPh sb="5" eb="8">
      <t>シチョウソン</t>
    </rPh>
    <rPh sb="8" eb="9">
      <t>ケン</t>
    </rPh>
    <rPh sb="9" eb="11">
      <t>ジギョウ</t>
    </rPh>
    <rPh sb="11" eb="13">
      <t>トクベツ</t>
    </rPh>
    <rPh sb="13" eb="15">
      <t>カイケイ</t>
    </rPh>
    <phoneticPr fontId="5"/>
  </si>
  <si>
    <t>（介護老人保健施設事業特別会計）</t>
    <rPh sb="1" eb="3">
      <t>カイゴ</t>
    </rPh>
    <rPh sb="3" eb="5">
      <t>ロウジン</t>
    </rPh>
    <rPh sb="5" eb="7">
      <t>ホケン</t>
    </rPh>
    <rPh sb="7" eb="9">
      <t>シセツ</t>
    </rPh>
    <rPh sb="9" eb="11">
      <t>ジギョウ</t>
    </rPh>
    <rPh sb="11" eb="13">
      <t>トクベツ</t>
    </rPh>
    <rPh sb="13" eb="15">
      <t>カイケイ</t>
    </rPh>
    <phoneticPr fontId="5"/>
  </si>
  <si>
    <t>（介護保険事業特別会計）</t>
    <rPh sb="1" eb="3">
      <t>カイゴ</t>
    </rPh>
    <rPh sb="3" eb="5">
      <t>ホケン</t>
    </rPh>
    <rPh sb="5" eb="7">
      <t>ジギョウ</t>
    </rPh>
    <rPh sb="7" eb="9">
      <t>トクベツ</t>
    </rPh>
    <rPh sb="9" eb="11">
      <t>カイケイ</t>
    </rPh>
    <phoneticPr fontId="5"/>
  </si>
  <si>
    <t>（平日夜間救急医療事業特別会計）</t>
    <rPh sb="1" eb="3">
      <t>ヘイジツ</t>
    </rPh>
    <rPh sb="3" eb="5">
      <t>ヤカン</t>
    </rPh>
    <rPh sb="5" eb="7">
      <t>キュウキュウ</t>
    </rPh>
    <rPh sb="7" eb="9">
      <t>イリョウ</t>
    </rPh>
    <rPh sb="9" eb="11">
      <t>ジギョウ</t>
    </rPh>
    <rPh sb="11" eb="13">
      <t>トクベツ</t>
    </rPh>
    <rPh sb="13" eb="15">
      <t>カイケイ</t>
    </rPh>
    <phoneticPr fontId="5"/>
  </si>
  <si>
    <t>長野県市町村自治振興組合</t>
    <rPh sb="0" eb="3">
      <t>ナガノケン</t>
    </rPh>
    <rPh sb="3" eb="6">
      <t>シチョウソン</t>
    </rPh>
    <rPh sb="6" eb="8">
      <t>ジチ</t>
    </rPh>
    <rPh sb="8" eb="10">
      <t>シンコウ</t>
    </rPh>
    <rPh sb="10" eb="12">
      <t>クミアイ</t>
    </rPh>
    <phoneticPr fontId="5"/>
  </si>
  <si>
    <t>長野県後期高齢者医療広域連合</t>
    <rPh sb="0" eb="3">
      <t>ナガノケン</t>
    </rPh>
    <rPh sb="3" eb="5">
      <t>コウキ</t>
    </rPh>
    <rPh sb="5" eb="8">
      <t>コウレイシャ</t>
    </rPh>
    <rPh sb="8" eb="10">
      <t>イリョウ</t>
    </rPh>
    <rPh sb="10" eb="12">
      <t>コウイキ</t>
    </rPh>
    <rPh sb="12" eb="14">
      <t>レンゴウ</t>
    </rPh>
    <phoneticPr fontId="5"/>
  </si>
  <si>
    <t>（一般会計）</t>
    <rPh sb="1" eb="3">
      <t>イッパン</t>
    </rPh>
    <rPh sb="3" eb="5">
      <t>カイケイ</t>
    </rPh>
    <phoneticPr fontId="5"/>
  </si>
  <si>
    <t>（後期高齢者医療事業特別会計）</t>
    <rPh sb="1" eb="3">
      <t>コウキ</t>
    </rPh>
    <rPh sb="3" eb="6">
      <t>コウレイシャ</t>
    </rPh>
    <rPh sb="6" eb="8">
      <t>イリョウ</t>
    </rPh>
    <rPh sb="8" eb="10">
      <t>ジギョウ</t>
    </rPh>
    <rPh sb="10" eb="12">
      <t>トクベツ</t>
    </rPh>
    <rPh sb="12" eb="14">
      <t>カイケイ</t>
    </rPh>
    <phoneticPr fontId="5"/>
  </si>
  <si>
    <t>高瀬広域水道企業団</t>
    <rPh sb="0" eb="2">
      <t>タカセ</t>
    </rPh>
    <rPh sb="2" eb="4">
      <t>コウイキ</t>
    </rPh>
    <rPh sb="4" eb="6">
      <t>スイドウ</t>
    </rPh>
    <rPh sb="6" eb="8">
      <t>キギョウ</t>
    </rPh>
    <rPh sb="8" eb="9">
      <t>ダン</t>
    </rPh>
    <phoneticPr fontId="5"/>
  </si>
  <si>
    <t>長野県地方税滞納整理機構</t>
    <rPh sb="0" eb="3">
      <t>ナガノケン</t>
    </rPh>
    <rPh sb="3" eb="6">
      <t>チホウゼイ</t>
    </rPh>
    <rPh sb="6" eb="8">
      <t>タイノウ</t>
    </rPh>
    <rPh sb="8" eb="10">
      <t>セイリ</t>
    </rPh>
    <rPh sb="10" eb="12">
      <t>キコウ</t>
    </rPh>
    <phoneticPr fontId="5"/>
  </si>
  <si>
    <t>大町市土地開発公社</t>
    <rPh sb="0" eb="3">
      <t>オオマチシ</t>
    </rPh>
    <rPh sb="3" eb="5">
      <t>トチ</t>
    </rPh>
    <rPh sb="5" eb="7">
      <t>カイハツ</t>
    </rPh>
    <rPh sb="7" eb="9">
      <t>コウシャ</t>
    </rPh>
    <phoneticPr fontId="2"/>
  </si>
  <si>
    <t>-</t>
    <phoneticPr fontId="2"/>
  </si>
  <si>
    <t>長野県民交通災害共済組合</t>
    <rPh sb="0" eb="4">
      <t>ナガノケンミン</t>
    </rPh>
    <rPh sb="4" eb="6">
      <t>コウツウ</t>
    </rPh>
    <rPh sb="6" eb="8">
      <t>サイガイ</t>
    </rPh>
    <rPh sb="8" eb="10">
      <t>キョウサイ</t>
    </rPh>
    <rPh sb="10" eb="12">
      <t>クミアイ</t>
    </rPh>
    <phoneticPr fontId="5"/>
  </si>
  <si>
    <t>公共下水道事業会計（公共、特環）</t>
    <rPh sb="10" eb="12">
      <t>コウキョウ</t>
    </rPh>
    <rPh sb="13" eb="15">
      <t>トッカン</t>
    </rPh>
    <phoneticPr fontId="5"/>
  </si>
  <si>
    <t>農業集落排水事業会計（農集、小規模）</t>
    <rPh sb="11" eb="12">
      <t>ノウ</t>
    </rPh>
    <rPh sb="12" eb="13">
      <t>シュウ</t>
    </rPh>
    <rPh sb="14" eb="17">
      <t>ショウキボ</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</si>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</sst>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29B3-452D-8C08-BF0EEF2045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59588</c:v>
                </c:pt>
                <c:pt idx="1">
                  <c:v>44641</c:v>
                </c:pt>
                <c:pt idx="2">
                  <c:v>85352</c:v>
                </c:pt>
                <c:pt idx="3">
                  <c:v>46081</c:v>
                </c:pt>
                <c:pt idx="4">
                  <c:v>39053</c:v>
                </c:pt>
              </c:numCache>
            </c:numRef>
          </c:val>
          <c:smooth val="0"/>
          <c:extLst>
            <c:ext xmlns:c16="http://schemas.microsoft.com/office/drawing/2014/chart" uri="{C3380CC4-5D6E-409C-BE32-E72D297353CC}">
              <c16:uniqueId val="{00000001-29B3-452D-8C08-BF0EEF2045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4.43</c:v>
                </c:pt>
                <c:pt idx="1">
                  <c:v>6.1</c:v>
                </c:pt>
                <c:pt idx="2">
                  <c:v>4.37</c:v>
                </c:pt>
                <c:pt idx="3">
                  <c:v>6.48</c:v>
                </c:pt>
                <c:pt idx="4">
                  <c:v>7.98</c:v>
                </c:pt>
              </c:numCache>
            </c:numRef>
          </c:val>
          <c:extLst>
            <c:ext xmlns:c16="http://schemas.microsoft.com/office/drawing/2014/chart" uri="{C3380CC4-5D6E-409C-BE32-E72D297353CC}">
              <c16:uniqueId val="{00000000-7501-4F74-B373-31DE95D5FF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15.17</c:v>
                </c:pt>
                <c:pt idx="1">
                  <c:v>17.34</c:v>
                </c:pt>
                <c:pt idx="2">
                  <c:v>19.329999999999998</c:v>
                </c:pt>
                <c:pt idx="3">
                  <c:v>17.329999999999998</c:v>
                </c:pt>
                <c:pt idx="4">
                  <c:v>16.309999999999999</c:v>
                </c:pt>
              </c:numCache>
            </c:numRef>
          </c:val>
          <c:extLst>
            <c:ext xmlns:c16="http://schemas.microsoft.com/office/drawing/2014/chart" uri="{C3380CC4-5D6E-409C-BE32-E72D297353CC}">
              <c16:uniqueId val="{00000001-7501-4F74-B373-31DE95D5FF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-2.93</c:v>
                </c:pt>
                <c:pt idx="1">
                  <c:v>3.6</c:v>
                </c:pt>
                <c:pt idx="2">
                  <c:v>0.24</c:v>
                </c:pt>
                <c:pt idx="3">
                  <c:v>0.67</c:v>
                </c:pt>
                <c:pt idx="4">
                  <c:v>1.24</c:v>
                </c:pt>
              </c:numCache>
            </c:numRef>
          </c:val>
          <c:smooth val="0"/>
          <c:extLst>
            <c:ext xmlns:c16="http://schemas.microsoft.com/office/drawing/2014/chart" uri="{C3380CC4-5D6E-409C-BE32-E72D297353CC}">
              <c16:uniqueId val="{00000002-7501-4F74-B373-31DE95D5FF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7.0000000000000007E-2</c:v>
                </c:pt>
                <c:pt idx="2">
                  <c:v>#N/A</c:v>
                </c:pt>
                <c:pt idx="3">
                  <c:v>0.08</c:v>
                </c:pt>
                <c:pt idx="4">
                  <c:v>#N/A</c:v>
                </c:pt>
                <c:pt idx="5">
                  <c:v>0.01</c:v>
                </c:pt>
                <c:pt idx="6">
                  <c:v>#N/A</c:v>
                </c:pt>
                <c:pt idx="7">
                  <c:v>0</c:v>
                </c:pt>
                <c:pt idx="8">
                  <c:v>#N/A</c:v>
                </c:pt>
                <c:pt idx="9">
                  <c:v>0.01</c:v>
                </c:pt>
              </c:numCache>
            </c:numRef>
          </c:val>
          <c:extLst>
            <c:ext xmlns:c16="http://schemas.microsoft.com/office/drawing/2014/chart" uri="{C3380CC4-5D6E-409C-BE32-E72D297353CC}">
              <c16:uniqueId val="{00000000-CA2A-4532-A7A7-78EA53656F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2A-4532-A7A7-78EA53656F10}"/>
            </c:ext>
          </c:extLst>
        </c:ser>
        <c:ser>
          <c:idx val="2"/>
          <c:order val="2"/>
          <c:tx>
            <c:strRef>
              <c:f>データシート!$A$29</c:f>
              <c:strCache>
                <c:ptCount val="1"/>
                <c:pt idx="0">
                  <c:v>公営簡易水道事業特別会計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0.18</c:v>
                </c:pt>
                <c:pt idx="2">
                  <c:v>#N/A</c:v>
                </c:pt>
                <c:pt idx="3">
                  <c:v>0.15</c:v>
                </c:pt>
                <c:pt idx="4">
                  <c:v>#N/A</c:v>
                </c:pt>
                <c:pt idx="5">
                  <c:v>0.08</c:v>
                </c:pt>
                <c:pt idx="6">
                  <c:v>#N/A</c:v>
                </c:pt>
                <c:pt idx="7">
                  <c:v>0.02</c:v>
                </c:pt>
                <c:pt idx="8">
                  <c:v>#N/A</c:v>
                </c:pt>
                <c:pt idx="9">
                  <c:v>7.0000000000000007E-2</c:v>
                </c:pt>
              </c:numCache>
            </c:numRef>
          </c:val>
          <c:extLst>
            <c:ext xmlns:c16="http://schemas.microsoft.com/office/drawing/2014/chart" uri="{C3380CC4-5D6E-409C-BE32-E72D297353CC}">
              <c16:uniqueId val="{00000002-CA2A-4532-A7A7-78EA53656F1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2.15</c:v>
                </c:pt>
                <c:pt idx="2">
                  <c:v>#N/A</c:v>
                </c:pt>
                <c:pt idx="3">
                  <c:v>0.34</c:v>
                </c:pt>
                <c:pt idx="4">
                  <c:v>#N/A</c:v>
                </c:pt>
                <c:pt idx="5">
                  <c:v>0.27</c:v>
                </c:pt>
                <c:pt idx="6">
                  <c:v>#N/A</c:v>
                </c:pt>
                <c:pt idx="7">
                  <c:v>0.28000000000000003</c:v>
                </c:pt>
                <c:pt idx="8">
                  <c:v>#N/A</c:v>
                </c:pt>
                <c:pt idx="9">
                  <c:v>0.17</c:v>
                </c:pt>
              </c:numCache>
            </c:numRef>
          </c:val>
          <c:extLst>
            <c:ext xmlns:c16="http://schemas.microsoft.com/office/drawing/2014/chart" uri="{C3380CC4-5D6E-409C-BE32-E72D297353CC}">
              <c16:uniqueId val="{00000003-CA2A-4532-A7A7-78EA53656F10}"/>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0.34</c:v>
                </c:pt>
                <c:pt idx="2">
                  <c:v>#N/A</c:v>
                </c:pt>
                <c:pt idx="3">
                  <c:v>0.35</c:v>
                </c:pt>
                <c:pt idx="4">
                  <c:v>#N/A</c:v>
                </c:pt>
                <c:pt idx="5">
                  <c:v>0.4</c:v>
                </c:pt>
                <c:pt idx="6">
                  <c:v>#N/A</c:v>
                </c:pt>
                <c:pt idx="7">
                  <c:v>0.4</c:v>
                </c:pt>
                <c:pt idx="8">
                  <c:v>#N/A</c:v>
                </c:pt>
                <c:pt idx="9">
                  <c:v>0.45</c:v>
                </c:pt>
              </c:numCache>
            </c:numRef>
          </c:val>
          <c:extLst>
            <c:ext xmlns:c16="http://schemas.microsoft.com/office/drawing/2014/chart" uri="{C3380CC4-5D6E-409C-BE32-E72D297353CC}">
              <c16:uniqueId val="{00000004-CA2A-4532-A7A7-78EA53656F10}"/>
            </c:ext>
          </c:extLst>
        </c:ser>
        <c:ser>
          <c:idx val="5"/>
          <c:order val="5"/>
          <c:tx>
            <c:strRef>
              <c:f>データシート!$A$32</c:f>
              <c:strCache>
                <c:ptCount val="1"/>
                <c:pt idx="0">
                  <c:v>温泉引湯事業会計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2.17</c:v>
                </c:pt>
                <c:pt idx="2">
                  <c:v>#N/A</c:v>
                </c:pt>
                <c:pt idx="3">
                  <c:v>2.2599999999999998</c:v>
                </c:pt>
                <c:pt idx="4">
                  <c:v>#N/A</c:v>
                </c:pt>
                <c:pt idx="5">
                  <c:v>2.1</c:v>
                </c:pt>
                <c:pt idx="6">
                  <c:v>#N/A</c:v>
                </c:pt>
                <c:pt idx="7">
                  <c:v>2.15</c:v>
                </c:pt>
                <c:pt idx="8">
                  <c:v>#N/A</c:v>
                </c:pt>
                <c:pt idx="9">
                  <c:v>1.7</c:v>
                </c:pt>
              </c:numCache>
            </c:numRef>
          </c:val>
          <c:extLst>
            <c:ext xmlns:c16="http://schemas.microsoft.com/office/drawing/2014/chart" uri="{C3380CC4-5D6E-409C-BE32-E72D297353CC}">
              <c16:uniqueId val="{00000005-CA2A-4532-A7A7-78EA53656F1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0.93</c:v>
                </c:pt>
                <c:pt idx="2">
                  <c:v>#N/A</c:v>
                </c:pt>
                <c:pt idx="3">
                  <c:v>1.37</c:v>
                </c:pt>
                <c:pt idx="4">
                  <c:v>#N/A</c:v>
                </c:pt>
                <c:pt idx="5">
                  <c:v>2.36</c:v>
                </c:pt>
                <c:pt idx="6">
                  <c:v>#N/A</c:v>
                </c:pt>
                <c:pt idx="7">
                  <c:v>2.13</c:v>
                </c:pt>
                <c:pt idx="8">
                  <c:v>#N/A</c:v>
                </c:pt>
                <c:pt idx="9">
                  <c:v>3.28</c:v>
                </c:pt>
              </c:numCache>
            </c:numRef>
          </c:val>
          <c:extLst>
            <c:ext xmlns:c16="http://schemas.microsoft.com/office/drawing/2014/chart" uri="{C3380CC4-5D6E-409C-BE32-E72D297353CC}">
              <c16:uniqueId val="{00000006-CA2A-4532-A7A7-78EA53656F1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4.9000000000000004</c:v>
                </c:pt>
                <c:pt idx="2">
                  <c:v>#N/A</c:v>
                </c:pt>
                <c:pt idx="3">
                  <c:v>5.4</c:v>
                </c:pt>
                <c:pt idx="4">
                  <c:v>#N/A</c:v>
                </c:pt>
                <c:pt idx="5">
                  <c:v>6.07</c:v>
                </c:pt>
                <c:pt idx="6">
                  <c:v>#N/A</c:v>
                </c:pt>
                <c:pt idx="7">
                  <c:v>5.08</c:v>
                </c:pt>
                <c:pt idx="8">
                  <c:v>#N/A</c:v>
                </c:pt>
                <c:pt idx="9">
                  <c:v>3.85</c:v>
                </c:pt>
              </c:numCache>
            </c:numRef>
          </c:val>
          <c:extLst>
            <c:ext xmlns:c16="http://schemas.microsoft.com/office/drawing/2014/chart" uri="{C3380CC4-5D6E-409C-BE32-E72D297353CC}">
              <c16:uniqueId val="{00000007-CA2A-4532-A7A7-78EA53656F1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8.3699999999999992</c:v>
                </c:pt>
                <c:pt idx="1">
                  <c:v>#N/A</c:v>
                </c:pt>
                <c:pt idx="2">
                  <c:v>7.47</c:v>
                </c:pt>
                <c:pt idx="3">
                  <c:v>#N/A</c:v>
                </c:pt>
                <c:pt idx="4">
                  <c:v>3.68</c:v>
                </c:pt>
                <c:pt idx="5">
                  <c:v>#N/A</c:v>
                </c:pt>
                <c:pt idx="6">
                  <c:v>#N/A</c:v>
                </c:pt>
                <c:pt idx="7">
                  <c:v>3.88</c:v>
                </c:pt>
                <c:pt idx="8">
                  <c:v>#N/A</c:v>
                </c:pt>
                <c:pt idx="9">
                  <c:v>7.47</c:v>
                </c:pt>
              </c:numCache>
            </c:numRef>
          </c:val>
          <c:extLst>
            <c:ext xmlns:c16="http://schemas.microsoft.com/office/drawing/2014/chart" uri="{C3380CC4-5D6E-409C-BE32-E72D297353CC}">
              <c16:uniqueId val="{00000008-CA2A-4532-A7A7-78EA53656F1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4.42</c:v>
                </c:pt>
                <c:pt idx="2">
                  <c:v>#N/A</c:v>
                </c:pt>
                <c:pt idx="3">
                  <c:v>6.1</c:v>
                </c:pt>
                <c:pt idx="4">
                  <c:v>#N/A</c:v>
                </c:pt>
                <c:pt idx="5">
                  <c:v>4.3600000000000003</c:v>
                </c:pt>
                <c:pt idx="6">
                  <c:v>#N/A</c:v>
                </c:pt>
                <c:pt idx="7">
                  <c:v>6.47</c:v>
                </c:pt>
                <c:pt idx="8">
                  <c:v>#N/A</c:v>
                </c:pt>
                <c:pt idx="9">
                  <c:v>7.97</c:v>
                </c:pt>
              </c:numCache>
            </c:numRef>
          </c:val>
          <c:extLst>
            <c:ext xmlns:c16="http://schemas.microsoft.com/office/drawing/2014/chart" uri="{C3380CC4-5D6E-409C-BE32-E72D297353CC}">
              <c16:uniqueId val="{00000009-CA2A-4532-A7A7-78EA53656F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2021</c:v>
                </c:pt>
                <c:pt idx="5">
                  <c:v>1936</c:v>
                </c:pt>
                <c:pt idx="8">
                  <c:v>1919</c:v>
                </c:pt>
                <c:pt idx="11">
                  <c:v>1842</c:v>
                </c:pt>
                <c:pt idx="14">
                  <c:v>1850</c:v>
                </c:pt>
              </c:numCache>
            </c:numRef>
          </c:val>
          <c:extLst>
            <c:ext xmlns:c16="http://schemas.microsoft.com/office/drawing/2014/chart" uri="{C3380CC4-5D6E-409C-BE32-E72D297353CC}">
              <c16:uniqueId val="{00000000-3043-482B-AFC6-D49991D09E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43-482B-AFC6-D49991D09E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43-482B-AFC6-D49991D09E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36</c:v>
                </c:pt>
                <c:pt idx="6">
                  <c:v>41</c:v>
                </c:pt>
                <c:pt idx="9">
                  <c:v>42</c:v>
                </c:pt>
                <c:pt idx="12">
                  <c:v>39</c:v>
                </c:pt>
              </c:numCache>
            </c:numRef>
          </c:val>
          <c:extLst>
            <c:ext xmlns:c16="http://schemas.microsoft.com/office/drawing/2014/chart" uri="{C3380CC4-5D6E-409C-BE32-E72D297353CC}">
              <c16:uniqueId val="{00000003-3043-482B-AFC6-D49991D09E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1136</c:v>
                </c:pt>
                <c:pt idx="3">
                  <c:v>1151</c:v>
                </c:pt>
                <c:pt idx="6">
                  <c:v>1134</c:v>
                </c:pt>
                <c:pt idx="9">
                  <c:v>1139</c:v>
                </c:pt>
                <c:pt idx="12">
                  <c:v>1117</c:v>
                </c:pt>
              </c:numCache>
            </c:numRef>
          </c:val>
          <c:extLst>
            <c:ext xmlns:c16="http://schemas.microsoft.com/office/drawing/2014/chart" uri="{C3380CC4-5D6E-409C-BE32-E72D297353CC}">
              <c16:uniqueId val="{00000004-3043-482B-AFC6-D49991D09E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43-482B-AFC6-D49991D09E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43-482B-AFC6-D49991D09E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1431</c:v>
                </c:pt>
                <c:pt idx="3">
                  <c:v>1340</c:v>
                </c:pt>
                <c:pt idx="6">
                  <c:v>1351</c:v>
                </c:pt>
                <c:pt idx="9">
                  <c:v>1406</c:v>
                </c:pt>
                <c:pt idx="12">
                  <c:v>1464</c:v>
                </c:pt>
              </c:numCache>
            </c:numRef>
          </c:val>
          <c:extLst>
            <c:ext xmlns:c16="http://schemas.microsoft.com/office/drawing/2014/chart" uri="{C3380CC4-5D6E-409C-BE32-E72D297353CC}">
              <c16:uniqueId val="{00000007-3043-482B-AFC6-D49991D09E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586</c:v>
                </c:pt>
                <c:pt idx="2">
                  <c:v>#N/A</c:v>
                </c:pt>
                <c:pt idx="3">
                  <c:v>#N/A</c:v>
                </c:pt>
                <c:pt idx="4">
                  <c:v>591</c:v>
                </c:pt>
                <c:pt idx="5">
                  <c:v>#N/A</c:v>
                </c:pt>
                <c:pt idx="6">
                  <c:v>#N/A</c:v>
                </c:pt>
                <c:pt idx="7">
                  <c:v>607</c:v>
                </c:pt>
                <c:pt idx="8">
                  <c:v>#N/A</c:v>
                </c:pt>
                <c:pt idx="9">
                  <c:v>#N/A</c:v>
                </c:pt>
                <c:pt idx="10">
                  <c:v>745</c:v>
                </c:pt>
                <c:pt idx="11">
                  <c:v>#N/A</c:v>
                </c:pt>
                <c:pt idx="12">
                  <c:v>#N/A</c:v>
                </c:pt>
                <c:pt idx="13">
                  <c:v>770</c:v>
                </c:pt>
                <c:pt idx="14">
                  <c:v>#N/A</c:v>
                </c:pt>
              </c:numCache>
            </c:numRef>
          </c:val>
          <c:smooth val="0"/>
          <c:extLst>
            <c:ext xmlns:c16="http://schemas.microsoft.com/office/drawing/2014/chart" uri="{C3380CC4-5D6E-409C-BE32-E72D297353CC}">
              <c16:uniqueId val="{00000008-3043-482B-AFC6-D49991D09E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19479</c:v>
                </c:pt>
                <c:pt idx="5">
                  <c:v>18773</c:v>
                </c:pt>
                <c:pt idx="8">
                  <c:v>17940</c:v>
                </c:pt>
                <c:pt idx="11">
                  <c:v>17165</c:v>
                </c:pt>
                <c:pt idx="14">
                  <c:v>16160</c:v>
                </c:pt>
              </c:numCache>
            </c:numRef>
          </c:val>
          <c:extLst>
            <c:ext xmlns:c16="http://schemas.microsoft.com/office/drawing/2014/chart" uri="{C3380CC4-5D6E-409C-BE32-E72D297353CC}">
              <c16:uniqueId val="{00000000-E8B5-49DF-8C41-1D1ACBAED3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945</c:v>
                </c:pt>
                <c:pt idx="5">
                  <c:v>964</c:v>
                </c:pt>
                <c:pt idx="8">
                  <c:v>963</c:v>
                </c:pt>
                <c:pt idx="11">
                  <c:v>904</c:v>
                </c:pt>
                <c:pt idx="14">
                  <c:v>961</c:v>
                </c:pt>
              </c:numCache>
            </c:numRef>
          </c:val>
          <c:extLst>
            <c:ext xmlns:c16="http://schemas.microsoft.com/office/drawing/2014/chart" uri="{C3380CC4-5D6E-409C-BE32-E72D297353CC}">
              <c16:uniqueId val="{00000001-E8B5-49DF-8C41-1D1ACBAED3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4056</c:v>
                </c:pt>
                <c:pt idx="5">
                  <c:v>3736</c:v>
                </c:pt>
                <c:pt idx="8">
                  <c:v>3622</c:v>
                </c:pt>
                <c:pt idx="11">
                  <c:v>3375</c:v>
                </c:pt>
                <c:pt idx="14">
                  <c:v>3352</c:v>
                </c:pt>
              </c:numCache>
            </c:numRef>
          </c:val>
          <c:extLst>
            <c:ext xmlns:c16="http://schemas.microsoft.com/office/drawing/2014/chart" uri="{C3380CC4-5D6E-409C-BE32-E72D297353CC}">
              <c16:uniqueId val="{00000002-E8B5-49DF-8C41-1D1ACBAED3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B5-49DF-8C41-1D1ACBAED3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B5-49DF-8C41-1D1ACBAED3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B5-49DF-8C41-1D1ACBAED3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3016</c:v>
                </c:pt>
                <c:pt idx="3">
                  <c:v>2940</c:v>
                </c:pt>
                <c:pt idx="6">
                  <c:v>2536</c:v>
                </c:pt>
                <c:pt idx="9">
                  <c:v>2652</c:v>
                </c:pt>
                <c:pt idx="12">
                  <c:v>2746</c:v>
                </c:pt>
              </c:numCache>
            </c:numRef>
          </c:val>
          <c:extLst>
            <c:ext xmlns:c16="http://schemas.microsoft.com/office/drawing/2014/chart" uri="{C3380CC4-5D6E-409C-BE32-E72D297353CC}">
              <c16:uniqueId val="{00000006-E8B5-49DF-8C41-1D1ACBAED3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185</c:v>
                </c:pt>
                <c:pt idx="3">
                  <c:v>154</c:v>
                </c:pt>
                <c:pt idx="6">
                  <c:v>114</c:v>
                </c:pt>
                <c:pt idx="9">
                  <c:v>161</c:v>
                </c:pt>
                <c:pt idx="12">
                  <c:v>138</c:v>
                </c:pt>
              </c:numCache>
            </c:numRef>
          </c:val>
          <c:extLst>
            <c:ext xmlns:c16="http://schemas.microsoft.com/office/drawing/2014/chart" uri="{C3380CC4-5D6E-409C-BE32-E72D297353CC}">
              <c16:uniqueId val="{00000007-E8B5-49DF-8C41-1D1ACBAED3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10752</c:v>
                </c:pt>
                <c:pt idx="3">
                  <c:v>9784</c:v>
                </c:pt>
                <c:pt idx="6">
                  <c:v>8666</c:v>
                </c:pt>
                <c:pt idx="9">
                  <c:v>8104</c:v>
                </c:pt>
                <c:pt idx="12">
                  <c:v>7533</c:v>
                </c:pt>
              </c:numCache>
            </c:numRef>
          </c:val>
          <c:extLst>
            <c:ext xmlns:c16="http://schemas.microsoft.com/office/drawing/2014/chart" uri="{C3380CC4-5D6E-409C-BE32-E72D297353CC}">
              <c16:uniqueId val="{00000008-E8B5-49DF-8C41-1D1ACBAED3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B5-49DF-8C41-1D1ACBAED3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15254</c:v>
                </c:pt>
                <c:pt idx="3">
                  <c:v>15235</c:v>
                </c:pt>
                <c:pt idx="6">
                  <c:v>15259</c:v>
                </c:pt>
                <c:pt idx="9">
                  <c:v>14719</c:v>
                </c:pt>
                <c:pt idx="12">
                  <c:v>14114</c:v>
                </c:pt>
              </c:numCache>
            </c:numRef>
          </c:val>
          <c:extLst>
            <c:ext xmlns:c16="http://schemas.microsoft.com/office/drawing/2014/chart" uri="{C3380CC4-5D6E-409C-BE32-E72D297353CC}">
              <c16:uniqueId val="{0000000A-E8B5-49DF-8C41-1D1ACBAED3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4726</c:v>
                </c:pt>
                <c:pt idx="2">
                  <c:v>#N/A</c:v>
                </c:pt>
                <c:pt idx="3">
                  <c:v>#N/A</c:v>
                </c:pt>
                <c:pt idx="4">
                  <c:v>4639</c:v>
                </c:pt>
                <c:pt idx="5">
                  <c:v>#N/A</c:v>
                </c:pt>
                <c:pt idx="6">
                  <c:v>#N/A</c:v>
                </c:pt>
                <c:pt idx="7">
                  <c:v>4049</c:v>
                </c:pt>
                <c:pt idx="8">
                  <c:v>#N/A</c:v>
                </c:pt>
                <c:pt idx="9">
                  <c:v>#N/A</c:v>
                </c:pt>
                <c:pt idx="10">
                  <c:v>4191</c:v>
                </c:pt>
                <c:pt idx="11">
                  <c:v>#N/A</c:v>
                </c:pt>
                <c:pt idx="12">
                  <c:v>#N/A</c:v>
                </c:pt>
                <c:pt idx="13">
                  <c:v>4057</c:v>
                </c:pt>
                <c:pt idx="14">
                  <c:v>#N/A</c:v>
                </c:pt>
              </c:numCache>
            </c:numRef>
          </c:val>
          <c:smooth val="0"/>
          <c:extLst>
            <c:ext xmlns:c16="http://schemas.microsoft.com/office/drawing/2014/chart" uri="{C3380CC4-5D6E-409C-BE32-E72D297353CC}">
              <c16:uniqueId val="{0000000B-E8B5-49DF-8C41-1D1ACBAED3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1957</c:v>
                </c:pt>
                <c:pt idx="1">
                  <c:v>1797</c:v>
                </c:pt>
                <c:pt idx="2">
                  <c:v>1747</c:v>
                </c:pt>
              </c:numCache>
            </c:numRef>
          </c:val>
          <c:extLst>
            <c:ext xmlns:c16="http://schemas.microsoft.com/office/drawing/2014/chart" uri="{C3380CC4-5D6E-409C-BE32-E72D297353CC}">
              <c16:uniqueId val="{00000000-5C6A-4053-AEE6-35B24E9D36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C6A-4053-AEE6-35B24E9D36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2820</c:v>
                </c:pt>
                <c:pt idx="1">
                  <c:v>2536</c:v>
                </c:pt>
                <c:pt idx="2">
                  <c:v>2560</c:v>
                </c:pt>
              </c:numCache>
            </c:numRef>
          </c:val>
          <c:extLst>
            <c:ext xmlns:c16="http://schemas.microsoft.com/office/drawing/2014/chart" uri="{C3380CC4-5D6E-409C-BE32-E72D297353CC}">
              <c16:uniqueId val="{00000002-5C6A-4053-AEE6-35B24E9D36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08FFEA6-708F-4748-A372-E2E88E28B41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F2B96EB-02DF-4257-BBB0-390DA007E31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に充当した起債の償還が始まり、元利償還金が増加に転じたことに加え、交付税算入される公債費等が減少したことに伴い、実施公債費比率の分子が増加した。今後も元利償還金が増加する見込みであり、数年度に償還のピークを迎えることとなる。引き続き、交付税算入率が有利な起債の借入を行うなど、実質公債費比率の急激な上昇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当市において減債基金を活用する事業が当面見込まれないため、現在は基金を廃止している。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一般会計等の地方債現在高が減少したことに加え、病院事業など公営企業債の地方債残高の減少に伴い、一般会計における公営企業債等繰入見込額が減少したことにより、将来負担額は減少した。一方で、充当可能基金残高及び基準財政需要額算入見込額も減少し、将来負担比率も減少する結果となった。</a:t>
          </a:r>
        </a:p>
        <a:p>
          <a:r>
            <a:rPr kumimoji="1" lang="ja-JP" altLang="en-US" sz="1400">
              <a:latin typeface="ＭＳ ゴシック" pitchFamily="49" charset="-128"/>
              <a:ea typeface="ＭＳ ゴシック" pitchFamily="49" charset="-128"/>
            </a:rPr>
            <a:t>　今後については、充当可能基金の減少が見込まれるが、減少幅を少しでも小さくするような財政運営を行っていく必要がある。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長野県大町市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・コロナ禍における感染症拡大防止や経済対策などの事業に対応するために、財政調整基金は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大雪に伴う除雪経費の増加など、不測の事態への対応に加え、公共施設の老朽化対策など、今後の財政需要の増大に臨機応変に対応していけるように、一定額を確保していくことを目途としているが、基金に積み立てを行うことのできる財源の確保が難しいことから、基金総額は減少傾向となると見込まれるため、減少幅を最小限に抑えることができるような財政運営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・地域振興基金：合併後の地域振興に資する事業の推進を図る。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・ふるさと応援基金：受け入れた寄附金を原資に、寄附者の意思を尊重したまちづくりの推進を図る。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・北アルプス山麓仁科の里整備基金：市の設置する公共施設の整備の推進を図る。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・北アルプス山麓仁科の里整備基金については、老朽化した公共施設施設の修繕費が増大することを見込み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百万円を積み立てた一方で、公共施設の整備事業や老朽化対策事業などに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・退職手当基金について、今後の退職者増を見込み、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・ふるさと応援基金については、積立を行った翌年に取崩しを行うため、増減が激しい動きとなっており、今後の推移を予測することが難しい。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・今後退職者の増加や老朽化した公共施設の更新・長寿命化対策など多額の負担が見込まれ、特定目的基金を取り崩しながら財政運営を行っていくこととなると考えられる。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千万円となっており、新型コロナへの対応や支援策のために取崩ししたため、前年度から約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伴う市税の減収や、大規模災害などの不測の事態に備えるため、これまで同様、予算編成時における事業の選択と集中を図るとともに、業務の効率化の取組みを着実に進め、財源不足に対応するための基金取崩し額の削減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％程度の規模で積立・取崩を行っていく。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年度末に基金を廃止したため、増減なし。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活用すべき事業が見込まれないため、基金を廃止している。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26,425
25,894
565.15
18,943,497
17,948,451
854,076
10,709,401
14,114,488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を機に過疎債や合併特例債などの交付税措置率の高い有利な起債の活用を進めたことで公債費に係る基準財政需要額が大きく変動していなかったが、今後数年間で実額算入であった起債の償還が終了することや大型建設事業に伴う起債の償還がピークを迎えるなど基準財政需要額への影響が大きいと見込まれる。一方で、長引く景気の低迷に加え、コロナ禍の影響もあり、市税全般の減収は免れず、急激な回復や新型コロナウイルスの収束は期待できないことから、今後の財政力指数の大幅な好転は困難と推測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令和３年度については、前年度に引き続き、一般財源の伸び悩みなどにより比較的高い</a:t>
          </a:r>
          <a:r>
            <a:rPr kumimoji="1" lang="en-US" altLang="ja-JP" sz="1200">
              <a:latin typeface="ＭＳ Ｐゴシック" panose="020B0600070205080204" pitchFamily="50" charset="-128"/>
              <a:ea typeface="ＭＳ Ｐゴシック" panose="020B0600070205080204" pitchFamily="50" charset="-128"/>
            </a:rPr>
            <a:t>89.1</a:t>
          </a:r>
          <a:r>
            <a:rPr kumimoji="1" lang="ja-JP" altLang="en-US" sz="12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今後も社会保障費の増大や公共施設の維持管理等で義務的経費が高水準に推移することが予想されているが、事務事業の見直しを更に進めるとともに、全ての事務事業の優先度を厳しく点検し、優先度の低い事務事業について計画的に廃止・縮小を進めることに加え、人件費に係るものが比較的高い水準にあるため、職員数の減、手当の見直し等給与の適正化による人件費の削減など行財政改革への取組を通じて義務的経費の削減に努め、経常収支比率の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69638</xdr:rowOff>
    </xdr:from>
    <xdr:to>
      <xdr:col>23</xdr:col>
      <xdr:colOff>133350</xdr:colOff>
      <xdr:row>61</xdr:row>
      <xdr:rowOff>99271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56638"/>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61</xdr:row>
      <xdr:rowOff>99271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4109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61595</xdr:rowOff>
    </xdr:from>
    <xdr:to>
      <xdr:col>15</xdr:col>
      <xdr:colOff>82550</xdr:colOff>
      <xdr:row>60</xdr:row>
      <xdr:rowOff>154094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4859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60</xdr:row>
      <xdr:rowOff>146050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4859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18838</xdr:rowOff>
    </xdr:from>
    <xdr:to>
      <xdr:col>23</xdr:col>
      <xdr:colOff>184150</xdr:colOff>
      <xdr:row>60</xdr:row>
      <xdr:rowOff>120438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162365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7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48471</xdr:rowOff>
    </xdr:from>
    <xdr:to>
      <xdr:col>19</xdr:col>
      <xdr:colOff>184150</xdr:colOff>
      <xdr:row>61</xdr:row>
      <xdr:rowOff>150071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134848</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前年度より数値が増加しているとともに、依然として平均を大きく上回っているのは、合併による職員数増と物件費を要因としており、物件費では、市単独管理の施設が多いことから、多額の維持管理経費を要しているともに、施設運営の直営に伴う人件費増が要因となっている。今後は公共施設を適正な規模に管理するため施設の統廃合を計画的に進めることなどの方策を講じ、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170594</xdr:rowOff>
    </xdr:from>
    <xdr:to>
      <xdr:col>23</xdr:col>
      <xdr:colOff>133350</xdr:colOff>
      <xdr:row>83</xdr:row>
      <xdr:rowOff>33122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29494"/>
          <a:ext cx="838200" cy="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145946</xdr:rowOff>
    </xdr:from>
    <xdr:to>
      <xdr:col>19</xdr:col>
      <xdr:colOff>133350</xdr:colOff>
      <xdr:row>82</xdr:row>
      <xdr:rowOff>170594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04846"/>
          <a:ext cx="889000" cy="2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135615</xdr:rowOff>
    </xdr:from>
    <xdr:to>
      <xdr:col>15</xdr:col>
      <xdr:colOff>82550</xdr:colOff>
      <xdr:row>82</xdr:row>
      <xdr:rowOff>145946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94515"/>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135615</xdr:rowOff>
    </xdr:from>
    <xdr:to>
      <xdr:col>11</xdr:col>
      <xdr:colOff>31750</xdr:colOff>
      <xdr:row>82</xdr:row>
      <xdr:rowOff>149337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194515"/>
          <a:ext cx="889000" cy="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153772</xdr:rowOff>
    </xdr:from>
    <xdr:to>
      <xdr:col>23</xdr:col>
      <xdr:colOff>184150</xdr:colOff>
      <xdr:row>83</xdr:row>
      <xdr:rowOff>83922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125849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8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119794</xdr:rowOff>
    </xdr:from>
    <xdr:to>
      <xdr:col>19</xdr:col>
      <xdr:colOff>184150</xdr:colOff>
      <xdr:row>83</xdr:row>
      <xdr:rowOff>49944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34721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65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95146</xdr:rowOff>
    </xdr:from>
    <xdr:to>
      <xdr:col>15</xdr:col>
      <xdr:colOff>133350</xdr:colOff>
      <xdr:row>83</xdr:row>
      <xdr:rowOff>25296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10073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4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84815</xdr:rowOff>
    </xdr:from>
    <xdr:to>
      <xdr:col>11</xdr:col>
      <xdr:colOff>82550</xdr:colOff>
      <xdr:row>83</xdr:row>
      <xdr:rowOff>14965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171192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3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98537</xdr:rowOff>
    </xdr:from>
    <xdr:to>
      <xdr:col>7</xdr:col>
      <xdr:colOff>31750</xdr:colOff>
      <xdr:row>83</xdr:row>
      <xdr:rowOff>28687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13464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4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ラスパイレス指数は全国市平均より低位に位置しているが、その要因の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つとして、民間等での就職期間を経た後の採用となっている職員の割合が増えていることが挙げられる。近年の雇用情勢の変化により、給与水準及び手当の見直しの検討も視野に入れる時期となっている。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行政改革大綱に基づき職員定員管理の適正化を図るため、職員数の削減を進めているが、人口減少数が多いことから、前年度より後退傾向となっている。</a:t>
          </a:r>
        </a:p>
        <a:p>
          <a:r>
            <a:rPr kumimoji="1" lang="ja-JP" altLang="en-US" sz="1300">
              <a:latin typeface="ＭＳ Ｐゴシック" panose="020B0600070205080204" pitchFamily="50" charset="-128"/>
              <a:ea typeface="ＭＳ Ｐゴシック" panose="020B0600070205080204" pitchFamily="50" charset="-128"/>
            </a:rPr>
            <a:t>　年々、国の政策などにより地方自治体の業務量が増加していることに加え、コロナ禍の影響もあり、職員数の削減は困難な状況となっている。今後については、事業の見直しや職員の能力向上を図るとともに、</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の活用等による行政サービスを維持していくことで、より適正な人員配置に努めていく。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106741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335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58480</xdr:rowOff>
    </xdr:from>
    <xdr:to>
      <xdr:col>77</xdr:col>
      <xdr:colOff>44450</xdr:colOff>
      <xdr:row>61</xdr:row>
      <xdr:rowOff>84909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16930"/>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56183</xdr:rowOff>
    </xdr:from>
    <xdr:to>
      <xdr:col>72</xdr:col>
      <xdr:colOff>203200</xdr:colOff>
      <xdr:row>61</xdr:row>
      <xdr:rowOff>58480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14633"/>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34351</xdr:rowOff>
    </xdr:from>
    <xdr:to>
      <xdr:col>68</xdr:col>
      <xdr:colOff>152400</xdr:colOff>
      <xdr:row>61</xdr:row>
      <xdr:rowOff>56183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2801"/>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55941</xdr:rowOff>
    </xdr:from>
    <xdr:to>
      <xdr:col>81</xdr:col>
      <xdr:colOff>95250</xdr:colOff>
      <xdr:row>61</xdr:row>
      <xdr:rowOff>157541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28018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34109</xdr:rowOff>
    </xdr:from>
    <xdr:to>
      <xdr:col>77</xdr:col>
      <xdr:colOff>95250</xdr:colOff>
      <xdr:row>61</xdr:row>
      <xdr:rowOff>135709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7680</xdr:rowOff>
    </xdr:from>
    <xdr:to>
      <xdr:col>73</xdr:col>
      <xdr:colOff>44450</xdr:colOff>
      <xdr:row>61</xdr:row>
      <xdr:rowOff>109280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94057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5383</xdr:rowOff>
    </xdr:from>
    <xdr:to>
      <xdr:col>68</xdr:col>
      <xdr:colOff>203200</xdr:colOff>
      <xdr:row>61</xdr:row>
      <xdr:rowOff>106983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91760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5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155001</xdr:rowOff>
    </xdr:from>
    <xdr:to>
      <xdr:col>64</xdr:col>
      <xdr:colOff>152400</xdr:colOff>
      <xdr:row>61</xdr:row>
      <xdr:rowOff>85151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69928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令和３年度は、単年度では平成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年度に借入を行った合併特例債の償還開始により元利償還金が増加し、比率が上昇した。</a:t>
          </a:r>
        </a:p>
        <a:p>
          <a:r>
            <a:rPr kumimoji="1" lang="ja-JP" altLang="en-US" sz="1300">
              <a:latin typeface="ＭＳ Ｐゴシック" panose="020B0600070205080204" pitchFamily="50" charset="-128"/>
              <a:ea typeface="ＭＳ Ｐゴシック" panose="020B0600070205080204" pitchFamily="50" charset="-128"/>
            </a:rPr>
            <a:t>　今後については引き続き大型建設事業に充当した合併特例債の償還が控えることや、普通交付税額・臨時財政対策債発行額の減少が見込まれることから、数値が悪化することが予想されているため、新規発行債の抑制などを行うことで、比率の改善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171344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550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163301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343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155258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155258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544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120544</xdr:rowOff>
    </xdr:from>
    <xdr:to>
      <xdr:col>81</xdr:col>
      <xdr:colOff>95250</xdr:colOff>
      <xdr:row>37</xdr:row>
      <xdr:rowOff>50694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137071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令和３年度は地方債残高の減少に加え、公営企業会計での起債発行額を抑制したことなどにより公営企業債繰入額が大幅に減少し、数値改善の要因となっている。</a:t>
          </a:r>
        </a:p>
        <a:p>
          <a:r>
            <a:rPr kumimoji="1" lang="ja-JP" altLang="en-US" sz="1300">
              <a:latin typeface="ＭＳ Ｐゴシック" panose="020B0600070205080204" pitchFamily="50" charset="-128"/>
              <a:ea typeface="ＭＳ Ｐゴシック" panose="020B0600070205080204" pitchFamily="50" charset="-128"/>
            </a:rPr>
            <a:t>　しかしながら、類似団体と比較すると高い水準にあるとともに、コロナ禍の影響に伴う景気低迷により地方債残高の増及び充当可能基金の減が見込まれていることから、将来負担比率の増加を見込んでおり、今後についてはより一層将来への負担を残さないような財政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97968</xdr:rowOff>
    </xdr:from>
    <xdr:to>
      <xdr:col>81</xdr:col>
      <xdr:colOff>44450</xdr:colOff>
      <xdr:row>15</xdr:row>
      <xdr:rowOff>113894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6971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113894</xdr:rowOff>
    </xdr:from>
    <xdr:to>
      <xdr:col>77</xdr:col>
      <xdr:colOff>44450</xdr:colOff>
      <xdr:row>15</xdr:row>
      <xdr:rowOff>114859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8564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114859</xdr:rowOff>
    </xdr:from>
    <xdr:to>
      <xdr:col>72</xdr:col>
      <xdr:colOff>203200</xdr:colOff>
      <xdr:row>15</xdr:row>
      <xdr:rowOff>149606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8660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149606</xdr:rowOff>
    </xdr:from>
    <xdr:to>
      <xdr:col>68</xdr:col>
      <xdr:colOff>152400</xdr:colOff>
      <xdr:row>15</xdr:row>
      <xdr:rowOff>152984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2135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47168</xdr:rowOff>
    </xdr:from>
    <xdr:to>
      <xdr:col>81</xdr:col>
      <xdr:colOff>95250</xdr:colOff>
      <xdr:row>15</xdr:row>
      <xdr:rowOff>148768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1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19245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9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63094</xdr:rowOff>
    </xdr:from>
    <xdr:to>
      <xdr:col>77</xdr:col>
      <xdr:colOff>95250</xdr:colOff>
      <xdr:row>15</xdr:row>
      <xdr:rowOff>164694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149471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64059</xdr:rowOff>
    </xdr:from>
    <xdr:to>
      <xdr:col>73</xdr:col>
      <xdr:colOff>44450</xdr:colOff>
      <xdr:row>15</xdr:row>
      <xdr:rowOff>165659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4386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0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98806</xdr:rowOff>
    </xdr:from>
    <xdr:to>
      <xdr:col>68</xdr:col>
      <xdr:colOff>203200</xdr:colOff>
      <xdr:row>16</xdr:row>
      <xdr:rowOff>28956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13733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5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102184</xdr:rowOff>
    </xdr:from>
    <xdr:to>
      <xdr:col>64</xdr:col>
      <xdr:colOff>152400</xdr:colOff>
      <xdr:row>16</xdr:row>
      <xdr:rowOff>32334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7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17111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6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67235</xdr:rowOff>
    </xdr:from>
    <xdr:ext cx="9099176" cy="425758"/>
    <xdr:sp macro="" textlink="">
      <xdr:nvSpPr>
        <xdr:cNvPr id="470" name="テキスト ボックス 469">
          <a:extLst>
            <a:ext uri="{FF2B5EF4-FFF2-40B4-BE49-F238E27FC236}">
              <a16:creationId xmlns:a16="http://schemas.microsoft.com/office/drawing/2014/main" id="{5616EC02-A189-4976-B300-7108E21BAAE0}"/>
            </a:ext>
          </a:extLst>
        </xdr:cNvPr>
        <xdr:cNvSpPr txBox="1"/>
      </xdr:nvSpPr>
      <xdr:spPr>
        <a:xfrm>
          <a:off x="773206" y="4437529"/>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26,425
25,894
565.15
18,943,497
17,948,451
854,076
10,709,401
14,114,488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数値は低くなったが、類似団体平均と比較すると高い水準となった。これは、保育所や公民館など、直営で施設運営しているために職員数が多いことが主な要因と分析している。今後定年退職者が多く控えている状況から数値の上昇が懸念されている。人件費総額の削減については、時間外勤務の低減による手当等の抑制を図ることや一部の業務にはＩ</a:t>
          </a:r>
          <a:r>
            <a:rPr kumimoji="1" lang="en-US" altLang="ja-JP" sz="1300">
              <a:latin typeface="ＭＳ Ｐゴシック" panose="020B0600070205080204" pitchFamily="50" charset="-128"/>
              <a:ea typeface="ＭＳ Ｐゴシック" panose="020B0600070205080204" pitchFamily="50" charset="-128"/>
            </a:rPr>
            <a:t>oT</a:t>
          </a:r>
          <a:r>
            <a:rPr kumimoji="1" lang="ja-JP" altLang="en-US" sz="1300">
              <a:latin typeface="ＭＳ Ｐゴシック" panose="020B0600070205080204" pitchFamily="50" charset="-128"/>
              <a:ea typeface="ＭＳ Ｐゴシック" panose="020B0600070205080204" pitchFamily="50" charset="-128"/>
            </a:rPr>
            <a:t>やＡＩなどの先端技術を採用することなどに取り組んでいく。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令和３年度は、物件費に係る経常収支比率は前年度よりも減少し、類似団体平均と比べて低位となった。</a:t>
          </a:r>
        </a:p>
        <a:p>
          <a:r>
            <a:rPr kumimoji="1" lang="ja-JP" altLang="en-US" sz="1300">
              <a:latin typeface="ＭＳ Ｐゴシック" panose="020B0600070205080204" pitchFamily="50" charset="-128"/>
              <a:ea typeface="ＭＳ Ｐゴシック" panose="020B0600070205080204" pitchFamily="50" charset="-128"/>
            </a:rPr>
            <a:t>　今後も引き続き施設の維持管理業務を指定管理制度に移行することや、施設の統廃合などの検討をさらに進め、物件費の抑制を図りたい。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29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98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25400</xdr:rowOff>
    </xdr:from>
    <xdr:to>
      <xdr:col>73</xdr:col>
      <xdr:colOff>180975</xdr:colOff>
      <xdr:row>19</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7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146050</xdr:rowOff>
    </xdr:from>
    <xdr:to>
      <xdr:col>69</xdr:col>
      <xdr:colOff>142875</xdr:colOff>
      <xdr:row>18</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は、扶助費に係る経常収支比率は類似団体平均を大きく下回っている。今後も、コロナ禍等の影響に伴い、社会保障の充実を図ることで割合が上昇するものと予想されることから、国の動向や経済動向に注視しながら、市民サービスの低下とならないよう施策を展開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82550</xdr:rowOff>
    </xdr:from>
    <xdr:to>
      <xdr:col>24</xdr:col>
      <xdr:colOff>25400</xdr:colOff>
      <xdr:row>54</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69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55</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72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4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38100</xdr:rowOff>
    </xdr:from>
    <xdr:to>
      <xdr:col>11</xdr:col>
      <xdr:colOff>9525</xdr:colOff>
      <xdr:row>55</xdr:row>
      <xdr:rowOff>19050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96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31750</xdr:rowOff>
    </xdr:from>
    <xdr:to>
      <xdr:col>24</xdr:col>
      <xdr:colOff>76200</xdr:colOff>
      <xdr:row>53</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158750</xdr:rowOff>
    </xdr:from>
    <xdr:to>
      <xdr:col>6</xdr:col>
      <xdr:colOff>171450</xdr:colOff>
      <xdr:row>54</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その他に係る経常収支比率が増加したのは、施設老朽化に伴う維持補修費の増加と公営企業等への繰出金の増加が主な要因である。</a:t>
          </a:r>
        </a:p>
        <a:p>
          <a:r>
            <a:rPr kumimoji="1" lang="ja-JP" altLang="en-US" sz="1300">
              <a:latin typeface="ＭＳ Ｐゴシック" panose="020B0600070205080204" pitchFamily="50" charset="-128"/>
              <a:ea typeface="ＭＳ Ｐゴシック" panose="020B0600070205080204" pitchFamily="50" charset="-128"/>
            </a:rPr>
            <a:t>　特に、繰出金については、赤字補てん的な繰出が多額になってきており、今後も料金の適正化や経費の削減を図ることなどにより、税収を主な財源とする普通会計の負担額を減らしていくよう努める。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166188</xdr:rowOff>
    </xdr:from>
    <xdr:to>
      <xdr:col>82</xdr:col>
      <xdr:colOff>107950</xdr:colOff>
      <xdr:row>55</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2448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146594</xdr:rowOff>
    </xdr:from>
    <xdr:to>
      <xdr:col>78</xdr:col>
      <xdr:colOff>69850</xdr:colOff>
      <xdr:row>54</xdr:row>
      <xdr:rowOff>166188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048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146594</xdr:rowOff>
    </xdr:from>
    <xdr:to>
      <xdr:col>73</xdr:col>
      <xdr:colOff>180975</xdr:colOff>
      <xdr:row>55</xdr:row>
      <xdr:rowOff>66584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048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66584</xdr:rowOff>
    </xdr:from>
    <xdr:to>
      <xdr:col>69</xdr:col>
      <xdr:colOff>92075</xdr:colOff>
      <xdr:row>55</xdr:row>
      <xdr:rowOff>112304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963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115388</xdr:rowOff>
    </xdr:from>
    <xdr:to>
      <xdr:col>78</xdr:col>
      <xdr:colOff>120650</xdr:colOff>
      <xdr:row>55</xdr:row>
      <xdr:rowOff>45538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55715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95794</xdr:rowOff>
    </xdr:from>
    <xdr:to>
      <xdr:col>74</xdr:col>
      <xdr:colOff>31750</xdr:colOff>
      <xdr:row>55</xdr:row>
      <xdr:rowOff>25944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36121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15784</xdr:rowOff>
    </xdr:from>
    <xdr:to>
      <xdr:col>69</xdr:col>
      <xdr:colOff>142875</xdr:colOff>
      <xdr:row>55</xdr:row>
      <xdr:rowOff>117384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127561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前年度と横ばいとなった。補助費に係る経常収支比率が類似団体平均を大幅に上回っているのは、広域連合への負担金や補助金等に分類されている法適用企業会計への繰出金が多額になっているためである。特に、病院事業会計が経営不振に陥っているなか、一般会計の負担も大きくなっており、今後の改善が急務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165862</xdr:rowOff>
    </xdr:from>
    <xdr:to>
      <xdr:col>82</xdr:col>
      <xdr:colOff>107950</xdr:colOff>
      <xdr:row>40</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8524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83566</xdr:rowOff>
    </xdr:from>
    <xdr:to>
      <xdr:col>78</xdr:col>
      <xdr:colOff>69850</xdr:colOff>
      <xdr:row>40</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701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558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558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115062</xdr:rowOff>
    </xdr:from>
    <xdr:to>
      <xdr:col>82</xdr:col>
      <xdr:colOff>158750</xdr:colOff>
      <xdr:row>40</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87139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32766</xdr:rowOff>
    </xdr:from>
    <xdr:to>
      <xdr:col>74</xdr:col>
      <xdr:colOff>31750</xdr:colOff>
      <xdr:row>39</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110490</xdr:rowOff>
    </xdr:from>
    <xdr:to>
      <xdr:col>65</xdr:col>
      <xdr:colOff>53975</xdr:colOff>
      <xdr:row>40</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年の市町村合併により地方債残高が増加した後、償還ピークが過ぎ、減少傾向となっていたが、令和２年度は平成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年度に借入を行った合併特例債の償還開始により元利償還金が増加し、比率が令和元年度に引き続き上昇したが、令和３年度は償還金が横ばいとなったことにより、比率は減少したと分析している。</a:t>
          </a:r>
        </a:p>
        <a:p>
          <a:r>
            <a:rPr kumimoji="1" lang="ja-JP" altLang="en-US" sz="1300">
              <a:latin typeface="ＭＳ Ｐゴシック" panose="020B0600070205080204" pitchFamily="50" charset="-128"/>
              <a:ea typeface="ＭＳ Ｐゴシック" panose="020B0600070205080204" pitchFamily="50" charset="-128"/>
            </a:rPr>
            <a:t>　近年の大型事業に充当した起債の償還が控えていることから、動向を見極めながら、健全な財政運営に努める。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26416</xdr:rowOff>
    </xdr:from>
    <xdr:to>
      <xdr:col>24</xdr:col>
      <xdr:colOff>25400</xdr:colOff>
      <xdr:row>75</xdr:row>
      <xdr:rowOff>33274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516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21844</xdr:rowOff>
    </xdr:from>
    <xdr:to>
      <xdr:col>19</xdr:col>
      <xdr:colOff>187325</xdr:colOff>
      <xdr:row>75</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805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17272</xdr:rowOff>
    </xdr:from>
    <xdr:to>
      <xdr:col>15</xdr:col>
      <xdr:colOff>98425</xdr:colOff>
      <xdr:row>75</xdr:row>
      <xdr:rowOff>21844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60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17272</xdr:rowOff>
    </xdr:from>
    <xdr:to>
      <xdr:col>11</xdr:col>
      <xdr:colOff>9525</xdr:colOff>
      <xdr:row>75</xdr:row>
      <xdr:rowOff>33274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602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147066</xdr:rowOff>
    </xdr:from>
    <xdr:to>
      <xdr:col>24</xdr:col>
      <xdr:colOff>76200</xdr:colOff>
      <xdr:row>75</xdr:row>
      <xdr:rowOff>77216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55643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4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153924</xdr:rowOff>
    </xdr:from>
    <xdr:to>
      <xdr:col>20</xdr:col>
      <xdr:colOff>38100</xdr:colOff>
      <xdr:row>75</xdr:row>
      <xdr:rowOff>84074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94251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142494</xdr:rowOff>
    </xdr:from>
    <xdr:to>
      <xdr:col>15</xdr:col>
      <xdr:colOff>149225</xdr:colOff>
      <xdr:row>75</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82821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137922</xdr:rowOff>
    </xdr:from>
    <xdr:to>
      <xdr:col>11</xdr:col>
      <xdr:colOff>60325</xdr:colOff>
      <xdr:row>75</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78249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153924</xdr:rowOff>
    </xdr:from>
    <xdr:to>
      <xdr:col>6</xdr:col>
      <xdr:colOff>171450</xdr:colOff>
      <xdr:row>75</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94251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公債費以外の費用に係る経常収支比率が類似団体平均より上回っているのは、社会保障経費が増加していることや経営不振の病院事業会計への繰出金を大きく負担していることが挙げられる。</a:t>
          </a:r>
        </a:p>
        <a:p>
          <a:r>
            <a:rPr kumimoji="1" lang="ja-JP" altLang="en-US" sz="1300">
              <a:latin typeface="ＭＳ Ｐゴシック" panose="020B0600070205080204" pitchFamily="50" charset="-128"/>
              <a:ea typeface="ＭＳ Ｐゴシック" panose="020B0600070205080204" pitchFamily="50" charset="-128"/>
            </a:rPr>
            <a:t>　課題への適切な対応を図りながら、経費の縮減に努め、バランスのとれた行財政運営を図っていきたい。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81</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77442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163576</xdr:rowOff>
    </xdr:from>
    <xdr:to>
      <xdr:col>78</xdr:col>
      <xdr:colOff>69850</xdr:colOff>
      <xdr:row>81</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8795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67563</xdr:rowOff>
    </xdr:from>
    <xdr:to>
      <xdr:col>73</xdr:col>
      <xdr:colOff>180975</xdr:colOff>
      <xdr:row>80</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835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67563</xdr:rowOff>
    </xdr:from>
    <xdr:to>
      <xdr:col>69</xdr:col>
      <xdr:colOff>92075</xdr:colOff>
      <xdr:row>80</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7835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51054</xdr:rowOff>
    </xdr:from>
    <xdr:to>
      <xdr:col>78</xdr:col>
      <xdr:colOff>120650</xdr:colOff>
      <xdr:row>81</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9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137431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4024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112776</xdr:rowOff>
    </xdr:from>
    <xdr:to>
      <xdr:col>74</xdr:col>
      <xdr:colOff>31750</xdr:colOff>
      <xdr:row>81</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8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27703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91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16763</xdr:rowOff>
    </xdr:from>
    <xdr:to>
      <xdr:col>69</xdr:col>
      <xdr:colOff>142875</xdr:colOff>
      <xdr:row>80</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80772</xdr:rowOff>
    </xdr:from>
    <xdr:to>
      <xdr:col>65</xdr:col>
      <xdr:colOff>53975</xdr:colOff>
      <xdr:row>81</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148120</xdr:rowOff>
    </xdr:from>
    <xdr:to>
      <xdr:col>29</xdr:col>
      <xdr:colOff>127000</xdr:colOff>
      <xdr:row>15</xdr:row>
      <xdr:rowOff>18720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6045"/>
          <a:ext cx="647700" cy="4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18720</xdr:rowOff>
    </xdr:from>
    <xdr:to>
      <xdr:col>26</xdr:col>
      <xdr:colOff>50800</xdr:colOff>
      <xdr:row>15</xdr:row>
      <xdr:rowOff>56680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8095"/>
          <a:ext cx="698500" cy="37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56680</xdr:rowOff>
    </xdr:from>
    <xdr:to>
      <xdr:col>22</xdr:col>
      <xdr:colOff>114300</xdr:colOff>
      <xdr:row>15</xdr:row>
      <xdr:rowOff>72695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6055"/>
          <a:ext cx="698500" cy="16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72695</xdr:rowOff>
    </xdr:from>
    <xdr:to>
      <xdr:col>18</xdr:col>
      <xdr:colOff>177800</xdr:colOff>
      <xdr:row>15</xdr:row>
      <xdr:rowOff>73736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2070"/>
          <a:ext cx="698500" cy="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97320</xdr:rowOff>
    </xdr:from>
    <xdr:to>
      <xdr:col>29</xdr:col>
      <xdr:colOff>177800</xdr:colOff>
      <xdr:row>15</xdr:row>
      <xdr:rowOff>27470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5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113847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139370</xdr:rowOff>
    </xdr:from>
    <xdr:to>
      <xdr:col>26</xdr:col>
      <xdr:colOff>101600</xdr:colOff>
      <xdr:row>15</xdr:row>
      <xdr:rowOff>69520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79697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6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5880</xdr:rowOff>
    </xdr:from>
    <xdr:to>
      <xdr:col>22</xdr:col>
      <xdr:colOff>165100</xdr:colOff>
      <xdr:row>15</xdr:row>
      <xdr:rowOff>107480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5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117657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21895</xdr:rowOff>
    </xdr:from>
    <xdr:to>
      <xdr:col>19</xdr:col>
      <xdr:colOff>38100</xdr:colOff>
      <xdr:row>15</xdr:row>
      <xdr:rowOff>123495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133672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22936</xdr:rowOff>
    </xdr:from>
    <xdr:to>
      <xdr:col>15</xdr:col>
      <xdr:colOff>101600</xdr:colOff>
      <xdr:row>15</xdr:row>
      <xdr:rowOff>124536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134713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320701</xdr:rowOff>
    </xdr:from>
    <xdr:to>
      <xdr:col>29</xdr:col>
      <xdr:colOff>127000</xdr:colOff>
      <xdr:row>37</xdr:row>
      <xdr:rowOff>326217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45401"/>
          <a:ext cx="647700" cy="5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305478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30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326217</xdr:rowOff>
    </xdr:from>
    <xdr:to>
      <xdr:col>26</xdr:col>
      <xdr:colOff>50800</xdr:colOff>
      <xdr:row>38</xdr:row>
      <xdr:rowOff>4166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0917"/>
          <a:ext cx="698500" cy="2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4166</xdr:rowOff>
    </xdr:from>
    <xdr:to>
      <xdr:col>22</xdr:col>
      <xdr:colOff>114300</xdr:colOff>
      <xdr:row>38</xdr:row>
      <xdr:rowOff>7412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71766"/>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7412</xdr:rowOff>
    </xdr:from>
    <xdr:to>
      <xdr:col>18</xdr:col>
      <xdr:colOff>177800</xdr:colOff>
      <xdr:row>38</xdr:row>
      <xdr:rowOff>9244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75012"/>
          <a:ext cx="698500" cy="1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269901</xdr:rowOff>
    </xdr:from>
    <xdr:to>
      <xdr:col>29</xdr:col>
      <xdr:colOff>177800</xdr:colOff>
      <xdr:row>38</xdr:row>
      <xdr:rowOff>28601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9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114978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275417</xdr:rowOff>
    </xdr:from>
    <xdr:to>
      <xdr:col>26</xdr:col>
      <xdr:colOff>101600</xdr:colOff>
      <xdr:row>38</xdr:row>
      <xdr:rowOff>34117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0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44294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8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296266</xdr:rowOff>
    </xdr:from>
    <xdr:to>
      <xdr:col>22</xdr:col>
      <xdr:colOff>165100</xdr:colOff>
      <xdr:row>38</xdr:row>
      <xdr:rowOff>54966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2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39743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299512</xdr:rowOff>
    </xdr:from>
    <xdr:to>
      <xdr:col>19</xdr:col>
      <xdr:colOff>38100</xdr:colOff>
      <xdr:row>38</xdr:row>
      <xdr:rowOff>58212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42989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301344</xdr:rowOff>
    </xdr:from>
    <xdr:to>
      <xdr:col>15</xdr:col>
      <xdr:colOff>101600</xdr:colOff>
      <xdr:row>38</xdr:row>
      <xdr:rowOff>60044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44821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26,425
25,894
565.15
18,943,497
17,948,451
854,076
10,709,401
14,114,488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148222</xdr:rowOff>
    </xdr:from>
    <xdr:to>
      <xdr:col>24</xdr:col>
      <xdr:colOff>63500</xdr:colOff>
      <xdr:row>35</xdr:row>
      <xdr:rowOff>29959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522"/>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29959</xdr:rowOff>
    </xdr:from>
    <xdr:to>
      <xdr:col>19</xdr:col>
      <xdr:colOff>177800</xdr:colOff>
      <xdr:row>36</xdr:row>
      <xdr:rowOff>20498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0709"/>
          <a:ext cx="889000" cy="1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125959</xdr:rowOff>
    </xdr:from>
    <xdr:to>
      <xdr:col>15</xdr:col>
      <xdr:colOff>50800</xdr:colOff>
      <xdr:row>36</xdr:row>
      <xdr:rowOff>20498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26709"/>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125959</xdr:rowOff>
    </xdr:from>
    <xdr:to>
      <xdr:col>10</xdr:col>
      <xdr:colOff>114300</xdr:colOff>
      <xdr:row>36</xdr:row>
      <xdr:rowOff>47485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6709"/>
          <a:ext cx="8890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97422</xdr:rowOff>
    </xdr:from>
    <xdr:to>
      <xdr:col>24</xdr:col>
      <xdr:colOff>114300</xdr:colOff>
      <xdr:row>35</xdr:row>
      <xdr:rowOff>27572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120299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150609</xdr:rowOff>
    </xdr:from>
    <xdr:to>
      <xdr:col>20</xdr:col>
      <xdr:colOff>38100</xdr:colOff>
      <xdr:row>35</xdr:row>
      <xdr:rowOff>80759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97286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141148</xdr:rowOff>
    </xdr:from>
    <xdr:to>
      <xdr:col>15</xdr:col>
      <xdr:colOff>101600</xdr:colOff>
      <xdr:row>36</xdr:row>
      <xdr:rowOff>71298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87825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1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75159</xdr:rowOff>
    </xdr:from>
    <xdr:to>
      <xdr:col>10</xdr:col>
      <xdr:colOff>165100</xdr:colOff>
      <xdr:row>36</xdr:row>
      <xdr:rowOff>5309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21836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5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168135</xdr:rowOff>
    </xdr:from>
    <xdr:to>
      <xdr:col>6</xdr:col>
      <xdr:colOff>38100</xdr:colOff>
      <xdr:row>36</xdr:row>
      <xdr:rowOff>98285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114812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111692</xdr:rowOff>
    </xdr:from>
    <xdr:to>
      <xdr:col>24</xdr:col>
      <xdr:colOff>63500</xdr:colOff>
      <xdr:row>57</xdr:row>
      <xdr:rowOff>124668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84342"/>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101524</xdr:rowOff>
    </xdr:from>
    <xdr:to>
      <xdr:col>19</xdr:col>
      <xdr:colOff>177800</xdr:colOff>
      <xdr:row>57</xdr:row>
      <xdr:rowOff>124668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74174"/>
          <a:ext cx="889000" cy="2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101524</xdr:rowOff>
    </xdr:from>
    <xdr:to>
      <xdr:col>15</xdr:col>
      <xdr:colOff>50800</xdr:colOff>
      <xdr:row>57</xdr:row>
      <xdr:rowOff>120726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7417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108259</xdr:rowOff>
    </xdr:from>
    <xdr:to>
      <xdr:col>10</xdr:col>
      <xdr:colOff>114300</xdr:colOff>
      <xdr:row>57</xdr:row>
      <xdr:rowOff>120726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880909"/>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73868</xdr:rowOff>
    </xdr:from>
    <xdr:to>
      <xdr:col>20</xdr:col>
      <xdr:colOff>38100</xdr:colOff>
      <xdr:row>58</xdr:row>
      <xdr:rowOff>4018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166595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3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50724</xdr:rowOff>
    </xdr:from>
    <xdr:to>
      <xdr:col>15</xdr:col>
      <xdr:colOff>101600</xdr:colOff>
      <xdr:row>57</xdr:row>
      <xdr:rowOff>152324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168851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69926</xdr:rowOff>
    </xdr:from>
    <xdr:to>
      <xdr:col>10</xdr:col>
      <xdr:colOff>165100</xdr:colOff>
      <xdr:row>58</xdr:row>
      <xdr:rowOff>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1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57459</xdr:rowOff>
    </xdr:from>
    <xdr:to>
      <xdr:col>6</xdr:col>
      <xdr:colOff>38100</xdr:colOff>
      <xdr:row>57</xdr:row>
      <xdr:rowOff>159059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0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646</xdr:rowOff>
    </xdr:from>
    <xdr:to>
      <xdr:col>24</xdr:col>
      <xdr:colOff>63500</xdr:colOff>
      <xdr:row>77</xdr:row>
      <xdr:rowOff>124873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02296"/>
          <a:ext cx="838200" cy="12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124873</xdr:rowOff>
    </xdr:from>
    <xdr:to>
      <xdr:col>19</xdr:col>
      <xdr:colOff>177800</xdr:colOff>
      <xdr:row>78</xdr:row>
      <xdr:rowOff>40422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26523"/>
          <a:ext cx="889000" cy="8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163556</xdr:rowOff>
    </xdr:from>
    <xdr:to>
      <xdr:col>15</xdr:col>
      <xdr:colOff>50800</xdr:colOff>
      <xdr:row>78</xdr:row>
      <xdr:rowOff>40422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65206"/>
          <a:ext cx="889000" cy="4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117346</xdr:rowOff>
    </xdr:from>
    <xdr:to>
      <xdr:col>10</xdr:col>
      <xdr:colOff>114300</xdr:colOff>
      <xdr:row>77</xdr:row>
      <xdr:rowOff>163556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18996"/>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121296</xdr:rowOff>
    </xdr:from>
    <xdr:to>
      <xdr:col>24</xdr:col>
      <xdr:colOff>114300</xdr:colOff>
      <xdr:row>77</xdr:row>
      <xdr:rowOff>51446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5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144173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0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74073</xdr:rowOff>
    </xdr:from>
    <xdr:to>
      <xdr:col>20</xdr:col>
      <xdr:colOff>38100</xdr:colOff>
      <xdr:row>78</xdr:row>
      <xdr:rowOff>4223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20750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161072</xdr:rowOff>
    </xdr:from>
    <xdr:to>
      <xdr:col>15</xdr:col>
      <xdr:colOff>101600</xdr:colOff>
      <xdr:row>78</xdr:row>
      <xdr:rowOff>91222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107749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112756</xdr:rowOff>
    </xdr:from>
    <xdr:to>
      <xdr:col>10</xdr:col>
      <xdr:colOff>165100</xdr:colOff>
      <xdr:row>78</xdr:row>
      <xdr:rowOff>42906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59433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8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66546</xdr:rowOff>
    </xdr:from>
    <xdr:to>
      <xdr:col>6</xdr:col>
      <xdr:colOff>38100</xdr:colOff>
      <xdr:row>77</xdr:row>
      <xdr:rowOff>168146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13223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154589</xdr:rowOff>
    </xdr:from>
    <xdr:to>
      <xdr:col>24</xdr:col>
      <xdr:colOff>63500</xdr:colOff>
      <xdr:row>98</xdr:row>
      <xdr:rowOff>88348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3789"/>
          <a:ext cx="838200" cy="27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73208</xdr:rowOff>
    </xdr:from>
    <xdr:to>
      <xdr:col>19</xdr:col>
      <xdr:colOff>177800</xdr:colOff>
      <xdr:row>98</xdr:row>
      <xdr:rowOff>88348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75308"/>
          <a:ext cx="889000" cy="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73208</xdr:rowOff>
    </xdr:from>
    <xdr:to>
      <xdr:col>15</xdr:col>
      <xdr:colOff>50800</xdr:colOff>
      <xdr:row>98</xdr:row>
      <xdr:rowOff>103916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5308"/>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103916</xdr:rowOff>
    </xdr:from>
    <xdr:to>
      <xdr:col>10</xdr:col>
      <xdr:colOff>114300</xdr:colOff>
      <xdr:row>98</xdr:row>
      <xdr:rowOff>134007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06016"/>
          <a:ext cx="889000" cy="3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103789</xdr:rowOff>
    </xdr:from>
    <xdr:to>
      <xdr:col>24</xdr:col>
      <xdr:colOff>114300</xdr:colOff>
      <xdr:row>97</xdr:row>
      <xdr:rowOff>33939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82216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37548</xdr:rowOff>
    </xdr:from>
    <xdr:to>
      <xdr:col>20</xdr:col>
      <xdr:colOff>38100</xdr:colOff>
      <xdr:row>98</xdr:row>
      <xdr:rowOff>139148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130275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3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22408</xdr:rowOff>
    </xdr:from>
    <xdr:to>
      <xdr:col>15</xdr:col>
      <xdr:colOff>101600</xdr:colOff>
      <xdr:row>98</xdr:row>
      <xdr:rowOff>124008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115135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53116</xdr:rowOff>
    </xdr:from>
    <xdr:to>
      <xdr:col>10</xdr:col>
      <xdr:colOff>165100</xdr:colOff>
      <xdr:row>98</xdr:row>
      <xdr:rowOff>154716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83207</xdr:rowOff>
    </xdr:from>
    <xdr:to>
      <xdr:col>6</xdr:col>
      <xdr:colOff>38100</xdr:colOff>
      <xdr:row>99</xdr:row>
      <xdr:rowOff>13357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4484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92079</xdr:rowOff>
    </xdr:from>
    <xdr:to>
      <xdr:col>55</xdr:col>
      <xdr:colOff>0</xdr:colOff>
      <xdr:row>35</xdr:row>
      <xdr:rowOff>135113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49929"/>
          <a:ext cx="838200" cy="3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92079</xdr:rowOff>
    </xdr:from>
    <xdr:to>
      <xdr:col>50</xdr:col>
      <xdr:colOff>114300</xdr:colOff>
      <xdr:row>36</xdr:row>
      <xdr:rowOff>67089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49929"/>
          <a:ext cx="889000" cy="48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29252</xdr:rowOff>
    </xdr:from>
    <xdr:to>
      <xdr:col>45</xdr:col>
      <xdr:colOff>177800</xdr:colOff>
      <xdr:row>36</xdr:row>
      <xdr:rowOff>67089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01452"/>
          <a:ext cx="889000" cy="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142672</xdr:rowOff>
    </xdr:from>
    <xdr:to>
      <xdr:col>41</xdr:col>
      <xdr:colOff>50800</xdr:colOff>
      <xdr:row>36</xdr:row>
      <xdr:rowOff>29252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71972"/>
          <a:ext cx="889000" cy="22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84313</xdr:rowOff>
    </xdr:from>
    <xdr:to>
      <xdr:col>55</xdr:col>
      <xdr:colOff>50800</xdr:colOff>
      <xdr:row>36</xdr:row>
      <xdr:rowOff>14463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107190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41279</xdr:rowOff>
    </xdr:from>
    <xdr:to>
      <xdr:col>50</xdr:col>
      <xdr:colOff>165100</xdr:colOff>
      <xdr:row>33</xdr:row>
      <xdr:rowOff>142879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159406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7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16289</xdr:rowOff>
    </xdr:from>
    <xdr:to>
      <xdr:col>46</xdr:col>
      <xdr:colOff>38100</xdr:colOff>
      <xdr:row>36</xdr:row>
      <xdr:rowOff>117889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134416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6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149902</xdr:rowOff>
    </xdr:from>
    <xdr:to>
      <xdr:col>41</xdr:col>
      <xdr:colOff>101600</xdr:colOff>
      <xdr:row>36</xdr:row>
      <xdr:rowOff>80052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96579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2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91872</xdr:rowOff>
    </xdr:from>
    <xdr:to>
      <xdr:col>36</xdr:col>
      <xdr:colOff>165100</xdr:colOff>
      <xdr:row>35</xdr:row>
      <xdr:rowOff>22022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38549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100468</xdr:rowOff>
    </xdr:from>
    <xdr:to>
      <xdr:col>55</xdr:col>
      <xdr:colOff>0</xdr:colOff>
      <xdr:row>57</xdr:row>
      <xdr:rowOff>132600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73118"/>
          <a:ext cx="838200" cy="3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92370</xdr:rowOff>
    </xdr:from>
    <xdr:to>
      <xdr:col>50</xdr:col>
      <xdr:colOff>114300</xdr:colOff>
      <xdr:row>57</xdr:row>
      <xdr:rowOff>100468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93570"/>
          <a:ext cx="889000" cy="17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92370</xdr:rowOff>
    </xdr:from>
    <xdr:to>
      <xdr:col>45</xdr:col>
      <xdr:colOff>177800</xdr:colOff>
      <xdr:row>57</xdr:row>
      <xdr:rowOff>107052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93570"/>
          <a:ext cx="889000" cy="18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38714</xdr:rowOff>
    </xdr:from>
    <xdr:to>
      <xdr:col>41</xdr:col>
      <xdr:colOff>50800</xdr:colOff>
      <xdr:row>57</xdr:row>
      <xdr:rowOff>107052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11364"/>
          <a:ext cx="889000" cy="6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81800</xdr:rowOff>
    </xdr:from>
    <xdr:to>
      <xdr:col>55</xdr:col>
      <xdr:colOff>50800</xdr:colOff>
      <xdr:row>58</xdr:row>
      <xdr:rowOff>11950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168177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49668</xdr:rowOff>
    </xdr:from>
    <xdr:to>
      <xdr:col>50</xdr:col>
      <xdr:colOff>165100</xdr:colOff>
      <xdr:row>57</xdr:row>
      <xdr:rowOff>151268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142395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1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41570</xdr:rowOff>
    </xdr:from>
    <xdr:to>
      <xdr:col>46</xdr:col>
      <xdr:colOff>38100</xdr:colOff>
      <xdr:row>56</xdr:row>
      <xdr:rowOff>143170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134297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56252</xdr:rowOff>
    </xdr:from>
    <xdr:to>
      <xdr:col>41</xdr:col>
      <xdr:colOff>101600</xdr:colOff>
      <xdr:row>57</xdr:row>
      <xdr:rowOff>157852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159364</xdr:rowOff>
    </xdr:from>
    <xdr:to>
      <xdr:col>36</xdr:col>
      <xdr:colOff>165100</xdr:colOff>
      <xdr:row>57</xdr:row>
      <xdr:rowOff>89514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80641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130191</xdr:rowOff>
    </xdr:from>
    <xdr:to>
      <xdr:col>55</xdr:col>
      <xdr:colOff>0</xdr:colOff>
      <xdr:row>78</xdr:row>
      <xdr:rowOff>1918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31841"/>
          <a:ext cx="838200" cy="4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165567</xdr:rowOff>
    </xdr:from>
    <xdr:to>
      <xdr:col>50</xdr:col>
      <xdr:colOff>114300</xdr:colOff>
      <xdr:row>77</xdr:row>
      <xdr:rowOff>130191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195767"/>
          <a:ext cx="889000" cy="1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165567</xdr:rowOff>
    </xdr:from>
    <xdr:to>
      <xdr:col>45</xdr:col>
      <xdr:colOff>177800</xdr:colOff>
      <xdr:row>77</xdr:row>
      <xdr:rowOff>156000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95767"/>
          <a:ext cx="889000" cy="16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99518</xdr:rowOff>
    </xdr:from>
    <xdr:to>
      <xdr:col>41</xdr:col>
      <xdr:colOff>50800</xdr:colOff>
      <xdr:row>77</xdr:row>
      <xdr:rowOff>156000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01168"/>
          <a:ext cx="889000" cy="5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122568</xdr:rowOff>
    </xdr:from>
    <xdr:to>
      <xdr:col>55</xdr:col>
      <xdr:colOff>50800</xdr:colOff>
      <xdr:row>78</xdr:row>
      <xdr:rowOff>52718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37495</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79391</xdr:rowOff>
    </xdr:from>
    <xdr:to>
      <xdr:col>50</xdr:col>
      <xdr:colOff>165100</xdr:colOff>
      <xdr:row>78</xdr:row>
      <xdr:rowOff>9541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7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114767</xdr:rowOff>
    </xdr:from>
    <xdr:to>
      <xdr:col>46</xdr:col>
      <xdr:colOff>38100</xdr:colOff>
      <xdr:row>77</xdr:row>
      <xdr:rowOff>44917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1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61443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9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105200</xdr:rowOff>
    </xdr:from>
    <xdr:to>
      <xdr:col>41</xdr:col>
      <xdr:colOff>101600</xdr:colOff>
      <xdr:row>78</xdr:row>
      <xdr:rowOff>35350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26477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48718</xdr:rowOff>
    </xdr:from>
    <xdr:to>
      <xdr:col>36</xdr:col>
      <xdr:colOff>165100</xdr:colOff>
      <xdr:row>77</xdr:row>
      <xdr:rowOff>150318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141445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155034</xdr:rowOff>
    </xdr:from>
    <xdr:to>
      <xdr:col>55</xdr:col>
      <xdr:colOff>0</xdr:colOff>
      <xdr:row>97</xdr:row>
      <xdr:rowOff>162486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785684"/>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96865</xdr:rowOff>
    </xdr:from>
    <xdr:to>
      <xdr:col>50</xdr:col>
      <xdr:colOff>114300</xdr:colOff>
      <xdr:row>97</xdr:row>
      <xdr:rowOff>162486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27515"/>
          <a:ext cx="889000" cy="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96865</xdr:rowOff>
    </xdr:from>
    <xdr:to>
      <xdr:col>45</xdr:col>
      <xdr:colOff>177800</xdr:colOff>
      <xdr:row>97</xdr:row>
      <xdr:rowOff>158285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27515"/>
          <a:ext cx="889000" cy="6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134260</xdr:rowOff>
    </xdr:from>
    <xdr:to>
      <xdr:col>41</xdr:col>
      <xdr:colOff>50800</xdr:colOff>
      <xdr:row>97</xdr:row>
      <xdr:rowOff>158285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64910"/>
          <a:ext cx="8890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104234</xdr:rowOff>
    </xdr:from>
    <xdr:to>
      <xdr:col>55</xdr:col>
      <xdr:colOff>50800</xdr:colOff>
      <xdr:row>98</xdr:row>
      <xdr:rowOff>34384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19161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4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111686</xdr:rowOff>
    </xdr:from>
    <xdr:to>
      <xdr:col>50</xdr:col>
      <xdr:colOff>165100</xdr:colOff>
      <xdr:row>98</xdr:row>
      <xdr:rowOff>41836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32963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46065</xdr:rowOff>
    </xdr:from>
    <xdr:to>
      <xdr:col>46</xdr:col>
      <xdr:colOff>38100</xdr:colOff>
      <xdr:row>97</xdr:row>
      <xdr:rowOff>147665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138792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107485</xdr:rowOff>
    </xdr:from>
    <xdr:to>
      <xdr:col>41</xdr:col>
      <xdr:colOff>101600</xdr:colOff>
      <xdr:row>98</xdr:row>
      <xdr:rowOff>37635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28762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3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83460</xdr:rowOff>
    </xdr:from>
    <xdr:to>
      <xdr:col>36</xdr:col>
      <xdr:colOff>165100</xdr:colOff>
      <xdr:row>98</xdr:row>
      <xdr:rowOff>13610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4737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13919</xdr:rowOff>
    </xdr:from>
    <xdr:to>
      <xdr:col>85</xdr:col>
      <xdr:colOff>127000</xdr:colOff>
      <xdr:row>38</xdr:row>
      <xdr:rowOff>17959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29019"/>
          <a:ext cx="8382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13919</xdr:rowOff>
    </xdr:from>
    <xdr:to>
      <xdr:col>81</xdr:col>
      <xdr:colOff>50800</xdr:colOff>
      <xdr:row>38</xdr:row>
      <xdr:rowOff>15181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29019"/>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6415</xdr:rowOff>
    </xdr:from>
    <xdr:to>
      <xdr:col>76</xdr:col>
      <xdr:colOff>114300</xdr:colOff>
      <xdr:row>38</xdr:row>
      <xdr:rowOff>15181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21515"/>
          <a:ext cx="889000" cy="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6415</xdr:rowOff>
    </xdr:from>
    <xdr:to>
      <xdr:col>71</xdr:col>
      <xdr:colOff>177800</xdr:colOff>
      <xdr:row>38</xdr:row>
      <xdr:rowOff>17250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21515"/>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138609</xdr:rowOff>
    </xdr:from>
    <xdr:to>
      <xdr:col>85</xdr:col>
      <xdr:colOff>177800</xdr:colOff>
      <xdr:row>38</xdr:row>
      <xdr:rowOff>68759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134569</xdr:rowOff>
    </xdr:from>
    <xdr:to>
      <xdr:col>81</xdr:col>
      <xdr:colOff>101600</xdr:colOff>
      <xdr:row>38</xdr:row>
      <xdr:rowOff>64719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55846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135832</xdr:rowOff>
    </xdr:from>
    <xdr:to>
      <xdr:col>76</xdr:col>
      <xdr:colOff>165100</xdr:colOff>
      <xdr:row>38</xdr:row>
      <xdr:rowOff>65982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57108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7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127065</xdr:rowOff>
    </xdr:from>
    <xdr:to>
      <xdr:col>72</xdr:col>
      <xdr:colOff>38100</xdr:colOff>
      <xdr:row>38</xdr:row>
      <xdr:rowOff>57215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48342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6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137900</xdr:rowOff>
    </xdr:from>
    <xdr:to>
      <xdr:col>67</xdr:col>
      <xdr:colOff>101600</xdr:colOff>
      <xdr:row>38</xdr:row>
      <xdr:rowOff>68050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59177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89424</xdr:rowOff>
    </xdr:from>
    <xdr:to>
      <xdr:col>85</xdr:col>
      <xdr:colOff>127000</xdr:colOff>
      <xdr:row>78</xdr:row>
      <xdr:rowOff>99417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62524"/>
          <a:ext cx="8382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99417</xdr:rowOff>
    </xdr:from>
    <xdr:to>
      <xdr:col>81</xdr:col>
      <xdr:colOff>50800</xdr:colOff>
      <xdr:row>78</xdr:row>
      <xdr:rowOff>108454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72517"/>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108454</xdr:rowOff>
    </xdr:from>
    <xdr:to>
      <xdr:col>76</xdr:col>
      <xdr:colOff>114300</xdr:colOff>
      <xdr:row>78</xdr:row>
      <xdr:rowOff>112235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81554"/>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103738</xdr:rowOff>
    </xdr:from>
    <xdr:to>
      <xdr:col>71</xdr:col>
      <xdr:colOff>177800</xdr:colOff>
      <xdr:row>78</xdr:row>
      <xdr:rowOff>112235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76838"/>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38624</xdr:rowOff>
    </xdr:from>
    <xdr:to>
      <xdr:col>85</xdr:col>
      <xdr:colOff>177800</xdr:colOff>
      <xdr:row>78</xdr:row>
      <xdr:rowOff>140224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125001</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48617</xdr:rowOff>
    </xdr:from>
    <xdr:to>
      <xdr:col>81</xdr:col>
      <xdr:colOff>101600</xdr:colOff>
      <xdr:row>78</xdr:row>
      <xdr:rowOff>150217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141344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57654</xdr:rowOff>
    </xdr:from>
    <xdr:to>
      <xdr:col>76</xdr:col>
      <xdr:colOff>165100</xdr:colOff>
      <xdr:row>78</xdr:row>
      <xdr:rowOff>159254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150381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61435</xdr:rowOff>
    </xdr:from>
    <xdr:to>
      <xdr:col>72</xdr:col>
      <xdr:colOff>38100</xdr:colOff>
      <xdr:row>78</xdr:row>
      <xdr:rowOff>163035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154162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52938</xdr:rowOff>
    </xdr:from>
    <xdr:to>
      <xdr:col>67</xdr:col>
      <xdr:colOff>101600</xdr:colOff>
      <xdr:row>78</xdr:row>
      <xdr:rowOff>154538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2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145665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1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111136</xdr:rowOff>
    </xdr:from>
    <xdr:to>
      <xdr:col>85</xdr:col>
      <xdr:colOff>127000</xdr:colOff>
      <xdr:row>98</xdr:row>
      <xdr:rowOff>123707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913236"/>
          <a:ext cx="838200" cy="1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117983</xdr:rowOff>
    </xdr:from>
    <xdr:to>
      <xdr:col>81</xdr:col>
      <xdr:colOff>50800</xdr:colOff>
      <xdr:row>98</xdr:row>
      <xdr:rowOff>123707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20083"/>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93625</xdr:rowOff>
    </xdr:from>
    <xdr:to>
      <xdr:col>76</xdr:col>
      <xdr:colOff>114300</xdr:colOff>
      <xdr:row>98</xdr:row>
      <xdr:rowOff>117983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95725"/>
          <a:ext cx="889000" cy="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73777</xdr:rowOff>
    </xdr:from>
    <xdr:to>
      <xdr:col>71</xdr:col>
      <xdr:colOff>177800</xdr:colOff>
      <xdr:row>98</xdr:row>
      <xdr:rowOff>93625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75877"/>
          <a:ext cx="889000" cy="1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60336</xdr:rowOff>
    </xdr:from>
    <xdr:to>
      <xdr:col>85</xdr:col>
      <xdr:colOff>177800</xdr:colOff>
      <xdr:row>98</xdr:row>
      <xdr:rowOff>161936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146713</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72907</xdr:rowOff>
    </xdr:from>
    <xdr:to>
      <xdr:col>81</xdr:col>
      <xdr:colOff>101600</xdr:colOff>
      <xdr:row>99</xdr:row>
      <xdr:rowOff>3057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165634</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96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67183</xdr:rowOff>
    </xdr:from>
    <xdr:to>
      <xdr:col>76</xdr:col>
      <xdr:colOff>165100</xdr:colOff>
      <xdr:row>98</xdr:row>
      <xdr:rowOff>168783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159910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96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42825</xdr:rowOff>
    </xdr:from>
    <xdr:to>
      <xdr:col>72</xdr:col>
      <xdr:colOff>38100</xdr:colOff>
      <xdr:row>98</xdr:row>
      <xdr:rowOff>144425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135552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22977</xdr:rowOff>
    </xdr:from>
    <xdr:to>
      <xdr:col>67</xdr:col>
      <xdr:colOff>101600</xdr:colOff>
      <xdr:row>98</xdr:row>
      <xdr:rowOff>124577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141104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24371</xdr:rowOff>
    </xdr:from>
    <xdr:to>
      <xdr:col>116</xdr:col>
      <xdr:colOff>63500</xdr:colOff>
      <xdr:row>56</xdr:row>
      <xdr:rowOff>13208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454121"/>
          <a:ext cx="838200" cy="16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36637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0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24371</xdr:rowOff>
    </xdr:from>
    <xdr:to>
      <xdr:col>111</xdr:col>
      <xdr:colOff>177800</xdr:colOff>
      <xdr:row>56</xdr:row>
      <xdr:rowOff>92856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454121"/>
          <a:ext cx="889000" cy="2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138041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92856</xdr:rowOff>
    </xdr:from>
    <xdr:to>
      <xdr:col>107</xdr:col>
      <xdr:colOff>50800</xdr:colOff>
      <xdr:row>57</xdr:row>
      <xdr:rowOff>39078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694056"/>
          <a:ext cx="889000" cy="1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153528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39078</xdr:rowOff>
    </xdr:from>
    <xdr:to>
      <xdr:col>102</xdr:col>
      <xdr:colOff>114300</xdr:colOff>
      <xdr:row>57</xdr:row>
      <xdr:rowOff>43364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811728"/>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133858</xdr:rowOff>
    </xdr:from>
    <xdr:to>
      <xdr:col>116</xdr:col>
      <xdr:colOff>114300</xdr:colOff>
      <xdr:row>56</xdr:row>
      <xdr:rowOff>64008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5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156735</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4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145021</xdr:rowOff>
    </xdr:from>
    <xdr:to>
      <xdr:col>112</xdr:col>
      <xdr:colOff>38100</xdr:colOff>
      <xdr:row>55</xdr:row>
      <xdr:rowOff>75171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4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91698</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1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42056</xdr:rowOff>
    </xdr:from>
    <xdr:to>
      <xdr:col>107</xdr:col>
      <xdr:colOff>101600</xdr:colOff>
      <xdr:row>56</xdr:row>
      <xdr:rowOff>143656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6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160183</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4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159728</xdr:rowOff>
    </xdr:from>
    <xdr:to>
      <xdr:col>102</xdr:col>
      <xdr:colOff>165100</xdr:colOff>
      <xdr:row>57</xdr:row>
      <xdr:rowOff>89878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7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106405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5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164014</xdr:rowOff>
    </xdr:from>
    <xdr:to>
      <xdr:col>98</xdr:col>
      <xdr:colOff>38100</xdr:colOff>
      <xdr:row>57</xdr:row>
      <xdr:rowOff>94164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7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110691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54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131699</xdr:rowOff>
    </xdr:from>
    <xdr:to>
      <xdr:col>116</xdr:col>
      <xdr:colOff>63500</xdr:colOff>
      <xdr:row>76</xdr:row>
      <xdr:rowOff>152926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6189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152926</xdr:rowOff>
    </xdr:from>
    <xdr:to>
      <xdr:col>111</xdr:col>
      <xdr:colOff>177800</xdr:colOff>
      <xdr:row>77</xdr:row>
      <xdr:rowOff>1184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83126"/>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1184</xdr:rowOff>
    </xdr:from>
    <xdr:to>
      <xdr:col>107</xdr:col>
      <xdr:colOff>50800</xdr:colOff>
      <xdr:row>77</xdr:row>
      <xdr:rowOff>15815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0283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11830</xdr:rowOff>
    </xdr:from>
    <xdr:to>
      <xdr:col>102</xdr:col>
      <xdr:colOff>114300</xdr:colOff>
      <xdr:row>77</xdr:row>
      <xdr:rowOff>15815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1348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80899</xdr:rowOff>
    </xdr:from>
    <xdr:to>
      <xdr:col>116</xdr:col>
      <xdr:colOff>114300</xdr:colOff>
      <xdr:row>77</xdr:row>
      <xdr:rowOff>11049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59326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102126</xdr:rowOff>
    </xdr:from>
    <xdr:to>
      <xdr:col>112</xdr:col>
      <xdr:colOff>38100</xdr:colOff>
      <xdr:row>77</xdr:row>
      <xdr:rowOff>32276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23403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121834</xdr:rowOff>
    </xdr:from>
    <xdr:to>
      <xdr:col>107</xdr:col>
      <xdr:colOff>101600</xdr:colOff>
      <xdr:row>77</xdr:row>
      <xdr:rowOff>51984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43111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136465</xdr:rowOff>
    </xdr:from>
    <xdr:to>
      <xdr:col>102</xdr:col>
      <xdr:colOff>165100</xdr:colOff>
      <xdr:row>77</xdr:row>
      <xdr:rowOff>66615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57742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132480</xdr:rowOff>
    </xdr:from>
    <xdr:to>
      <xdr:col>98</xdr:col>
      <xdr:colOff>38100</xdr:colOff>
      <xdr:row>77</xdr:row>
      <xdr:rowOff>62630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53757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679</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千円となっており、前年度と比較すると増加しており、類似団体平均と比べても高い水準となっている。</a:t>
          </a:r>
        </a:p>
        <a:p>
          <a:r>
            <a:rPr kumimoji="1" lang="ja-JP" altLang="en-US" sz="1300">
              <a:latin typeface="ＭＳ Ｐゴシック" panose="020B0600070205080204" pitchFamily="50" charset="-128"/>
              <a:ea typeface="ＭＳ Ｐゴシック" panose="020B0600070205080204" pitchFamily="50" charset="-128"/>
            </a:rPr>
            <a:t>  人件費は退職者の増加に伴い数値が大きく変動し、今後は定年退職者が多く控えることから、増加が見込まれるが、時間外勤務手当の削減などで抑制を図っていく。</a:t>
          </a:r>
        </a:p>
        <a:p>
          <a:r>
            <a:rPr kumimoji="1" lang="ja-JP" altLang="en-US" sz="1300">
              <a:latin typeface="ＭＳ Ｐゴシック" panose="020B0600070205080204" pitchFamily="50" charset="-128"/>
              <a:ea typeface="ＭＳ Ｐゴシック" panose="020B0600070205080204" pitchFamily="50" charset="-128"/>
            </a:rPr>
            <a:t>　補助費等は、令和２年度と比較すると減少しているが、新型コロナウイルス感染症対応地方創生臨時交付金を活用した事業を継続的に実施したことに伴い高い水準となっている。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類似団体平均と比べて高い水準にあり、定形・常態化している補助金の見直しや必要性の低い補助金等を精査し適正化を進める必要がある。</a:t>
          </a:r>
        </a:p>
        <a:p>
          <a:r>
            <a:rPr kumimoji="1" lang="ja-JP" altLang="en-US" sz="1300">
              <a:latin typeface="ＭＳ Ｐゴシック" panose="020B0600070205080204" pitchFamily="50" charset="-128"/>
              <a:ea typeface="ＭＳ Ｐゴシック" panose="020B0600070205080204" pitchFamily="50" charset="-128"/>
            </a:rPr>
            <a:t>　貸付金が高い傾向にあるのは、新型コロナウイルス感染症対策特別資金など市融資制度資金を継続的に実施していることが主な要因である。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また、市内公共施設に関わる維持補修費などが類似団体と比べて高水準となっていることから、適切な公共施設の維持管理を行う必要がある。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26,425
25,894
565.15
18,943,497
17,948,451
854,076
10,709,401
14,114,488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65977</xdr:rowOff>
    </xdr:from>
    <xdr:to>
      <xdr:col>24</xdr:col>
      <xdr:colOff>63500</xdr:colOff>
      <xdr:row>35</xdr:row>
      <xdr:rowOff>83312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6727"/>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83312</xdr:rowOff>
    </xdr:from>
    <xdr:to>
      <xdr:col>19</xdr:col>
      <xdr:colOff>177800</xdr:colOff>
      <xdr:row>35</xdr:row>
      <xdr:rowOff>83884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406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70929</xdr:rowOff>
    </xdr:from>
    <xdr:to>
      <xdr:col>15</xdr:col>
      <xdr:colOff>50800</xdr:colOff>
      <xdr:row>35</xdr:row>
      <xdr:rowOff>83884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167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70929</xdr:rowOff>
    </xdr:from>
    <xdr:to>
      <xdr:col>10</xdr:col>
      <xdr:colOff>114300</xdr:colOff>
      <xdr:row>35</xdr:row>
      <xdr:rowOff>78359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167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15177</xdr:rowOff>
    </xdr:from>
    <xdr:to>
      <xdr:col>24</xdr:col>
      <xdr:colOff>114300</xdr:colOff>
      <xdr:row>35</xdr:row>
      <xdr:rowOff>116777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38054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32512</xdr:rowOff>
    </xdr:from>
    <xdr:to>
      <xdr:col>20</xdr:col>
      <xdr:colOff>38100</xdr:colOff>
      <xdr:row>35</xdr:row>
      <xdr:rowOff>134112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150639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33084</xdr:rowOff>
    </xdr:from>
    <xdr:to>
      <xdr:col>15</xdr:col>
      <xdr:colOff>101600</xdr:colOff>
      <xdr:row>35</xdr:row>
      <xdr:rowOff>134684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151211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20129</xdr:rowOff>
    </xdr:from>
    <xdr:to>
      <xdr:col>10</xdr:col>
      <xdr:colOff>165100</xdr:colOff>
      <xdr:row>35</xdr:row>
      <xdr:rowOff>121729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138256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27559</xdr:rowOff>
    </xdr:from>
    <xdr:to>
      <xdr:col>6</xdr:col>
      <xdr:colOff>38100</xdr:colOff>
      <xdr:row>35</xdr:row>
      <xdr:rowOff>129159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145686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146326</xdr:rowOff>
    </xdr:from>
    <xdr:to>
      <xdr:col>24</xdr:col>
      <xdr:colOff>63500</xdr:colOff>
      <xdr:row>58</xdr:row>
      <xdr:rowOff>84859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8976"/>
          <a:ext cx="838200" cy="10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146326</xdr:rowOff>
    </xdr:from>
    <xdr:to>
      <xdr:col>19</xdr:col>
      <xdr:colOff>177800</xdr:colOff>
      <xdr:row>58</xdr:row>
      <xdr:rowOff>89489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8976"/>
          <a:ext cx="889000" cy="1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79459</xdr:rowOff>
    </xdr:from>
    <xdr:to>
      <xdr:col>15</xdr:col>
      <xdr:colOff>50800</xdr:colOff>
      <xdr:row>58</xdr:row>
      <xdr:rowOff>89489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3559"/>
          <a:ext cx="8890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51265</xdr:rowOff>
    </xdr:from>
    <xdr:to>
      <xdr:col>10</xdr:col>
      <xdr:colOff>114300</xdr:colOff>
      <xdr:row>58</xdr:row>
      <xdr:rowOff>79459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536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34059</xdr:rowOff>
    </xdr:from>
    <xdr:to>
      <xdr:col>24</xdr:col>
      <xdr:colOff>114300</xdr:colOff>
      <xdr:row>58</xdr:row>
      <xdr:rowOff>135659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95526</xdr:rowOff>
    </xdr:from>
    <xdr:to>
      <xdr:col>20</xdr:col>
      <xdr:colOff>38100</xdr:colOff>
      <xdr:row>58</xdr:row>
      <xdr:rowOff>25676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38689</xdr:rowOff>
    </xdr:from>
    <xdr:to>
      <xdr:col>15</xdr:col>
      <xdr:colOff>101600</xdr:colOff>
      <xdr:row>58</xdr:row>
      <xdr:rowOff>140289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131416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28659</xdr:rowOff>
    </xdr:from>
    <xdr:to>
      <xdr:col>10</xdr:col>
      <xdr:colOff>165100</xdr:colOff>
      <xdr:row>58</xdr:row>
      <xdr:rowOff>130259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146786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465</xdr:rowOff>
    </xdr:from>
    <xdr:to>
      <xdr:col>6</xdr:col>
      <xdr:colOff>38100</xdr:colOff>
      <xdr:row>58</xdr:row>
      <xdr:rowOff>102065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118592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1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99251</xdr:rowOff>
    </xdr:from>
    <xdr:to>
      <xdr:col>24</xdr:col>
      <xdr:colOff>63500</xdr:colOff>
      <xdr:row>77</xdr:row>
      <xdr:rowOff>27101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9451"/>
          <a:ext cx="838200" cy="9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5319</xdr:rowOff>
    </xdr:from>
    <xdr:to>
      <xdr:col>19</xdr:col>
      <xdr:colOff>177800</xdr:colOff>
      <xdr:row>77</xdr:row>
      <xdr:rowOff>27101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6969"/>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5319</xdr:rowOff>
    </xdr:from>
    <xdr:to>
      <xdr:col>15</xdr:col>
      <xdr:colOff>50800</xdr:colOff>
      <xdr:row>77</xdr:row>
      <xdr:rowOff>53829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6969"/>
          <a:ext cx="889000" cy="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48969</xdr:rowOff>
    </xdr:from>
    <xdr:to>
      <xdr:col>10</xdr:col>
      <xdr:colOff>114300</xdr:colOff>
      <xdr:row>77</xdr:row>
      <xdr:rowOff>53829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50619"/>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48451</xdr:rowOff>
    </xdr:from>
    <xdr:to>
      <xdr:col>24</xdr:col>
      <xdr:colOff>114300</xdr:colOff>
      <xdr:row>76</xdr:row>
      <xdr:rowOff>150051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26878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147751</xdr:rowOff>
    </xdr:from>
    <xdr:to>
      <xdr:col>20</xdr:col>
      <xdr:colOff>38100</xdr:colOff>
      <xdr:row>77</xdr:row>
      <xdr:rowOff>77901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69028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125969</xdr:rowOff>
    </xdr:from>
    <xdr:to>
      <xdr:col>15</xdr:col>
      <xdr:colOff>101600</xdr:colOff>
      <xdr:row>77</xdr:row>
      <xdr:rowOff>56119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47246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4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3029</xdr:rowOff>
    </xdr:from>
    <xdr:to>
      <xdr:col>10</xdr:col>
      <xdr:colOff>165100</xdr:colOff>
      <xdr:row>77</xdr:row>
      <xdr:rowOff>104629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95756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169619</xdr:rowOff>
    </xdr:from>
    <xdr:to>
      <xdr:col>6</xdr:col>
      <xdr:colOff>38100</xdr:colOff>
      <xdr:row>77</xdr:row>
      <xdr:rowOff>99769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90896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45662</xdr:rowOff>
    </xdr:from>
    <xdr:to>
      <xdr:col>24</xdr:col>
      <xdr:colOff>63500</xdr:colOff>
      <xdr:row>95</xdr:row>
      <xdr:rowOff>51871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33412"/>
          <a:ext cx="8382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45662</xdr:rowOff>
    </xdr:from>
    <xdr:to>
      <xdr:col>19</xdr:col>
      <xdr:colOff>177800</xdr:colOff>
      <xdr:row>95</xdr:row>
      <xdr:rowOff>151648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33412"/>
          <a:ext cx="889000" cy="10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43292</xdr:rowOff>
    </xdr:from>
    <xdr:to>
      <xdr:col>15</xdr:col>
      <xdr:colOff>50800</xdr:colOff>
      <xdr:row>95</xdr:row>
      <xdr:rowOff>151648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31042"/>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33851</xdr:rowOff>
    </xdr:from>
    <xdr:to>
      <xdr:col>10</xdr:col>
      <xdr:colOff>114300</xdr:colOff>
      <xdr:row>95</xdr:row>
      <xdr:rowOff>43292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5978701"/>
          <a:ext cx="889000" cy="3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1071</xdr:rowOff>
    </xdr:from>
    <xdr:to>
      <xdr:col>24</xdr:col>
      <xdr:colOff>114300</xdr:colOff>
      <xdr:row>95</xdr:row>
      <xdr:rowOff>102671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23948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166312</xdr:rowOff>
    </xdr:from>
    <xdr:to>
      <xdr:col>20</xdr:col>
      <xdr:colOff>38100</xdr:colOff>
      <xdr:row>95</xdr:row>
      <xdr:rowOff>96462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112989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5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100848</xdr:rowOff>
    </xdr:from>
    <xdr:to>
      <xdr:col>15</xdr:col>
      <xdr:colOff>101600</xdr:colOff>
      <xdr:row>96</xdr:row>
      <xdr:rowOff>30998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47525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6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163942</xdr:rowOff>
    </xdr:from>
    <xdr:to>
      <xdr:col>10</xdr:col>
      <xdr:colOff>165100</xdr:colOff>
      <xdr:row>95</xdr:row>
      <xdr:rowOff>94092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110619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154501</xdr:rowOff>
    </xdr:from>
    <xdr:to>
      <xdr:col>6</xdr:col>
      <xdr:colOff>38100</xdr:colOff>
      <xdr:row>93</xdr:row>
      <xdr:rowOff>84651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9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101178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7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81636</xdr:rowOff>
    </xdr:from>
    <xdr:to>
      <xdr:col>55</xdr:col>
      <xdr:colOff>0</xdr:colOff>
      <xdr:row>32</xdr:row>
      <xdr:rowOff>96266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56803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43231</xdr:rowOff>
    </xdr:from>
    <xdr:to>
      <xdr:col>50</xdr:col>
      <xdr:colOff>114300</xdr:colOff>
      <xdr:row>32</xdr:row>
      <xdr:rowOff>96266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529631"/>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41859</xdr:rowOff>
    </xdr:from>
    <xdr:to>
      <xdr:col>45</xdr:col>
      <xdr:colOff>177800</xdr:colOff>
      <xdr:row>32</xdr:row>
      <xdr:rowOff>43231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5282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41859</xdr:rowOff>
    </xdr:from>
    <xdr:to>
      <xdr:col>41</xdr:col>
      <xdr:colOff>50800</xdr:colOff>
      <xdr:row>32</xdr:row>
      <xdr:rowOff>145415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528259"/>
          <a:ext cx="8890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30836</xdr:rowOff>
    </xdr:from>
    <xdr:to>
      <xdr:col>55</xdr:col>
      <xdr:colOff>50800</xdr:colOff>
      <xdr:row>32</xdr:row>
      <xdr:rowOff>132436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53713</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36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45466</xdr:rowOff>
    </xdr:from>
    <xdr:to>
      <xdr:col>50</xdr:col>
      <xdr:colOff>165100</xdr:colOff>
      <xdr:row>32</xdr:row>
      <xdr:rowOff>147066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163593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163881</xdr:rowOff>
    </xdr:from>
    <xdr:to>
      <xdr:col>46</xdr:col>
      <xdr:colOff>38100</xdr:colOff>
      <xdr:row>32</xdr:row>
      <xdr:rowOff>94031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47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110558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25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162509</xdr:rowOff>
    </xdr:from>
    <xdr:to>
      <xdr:col>41</xdr:col>
      <xdr:colOff>101600</xdr:colOff>
      <xdr:row>32</xdr:row>
      <xdr:rowOff>92659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4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109186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25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94615</xdr:rowOff>
    </xdr:from>
    <xdr:to>
      <xdr:col>36</xdr:col>
      <xdr:colOff>165100</xdr:colOff>
      <xdr:row>33</xdr:row>
      <xdr:rowOff>24765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41292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3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60668</xdr:rowOff>
    </xdr:from>
    <xdr:to>
      <xdr:col>55</xdr:col>
      <xdr:colOff>0</xdr:colOff>
      <xdr:row>57</xdr:row>
      <xdr:rowOff>96800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33318"/>
          <a:ext cx="838200" cy="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96800</xdr:rowOff>
    </xdr:from>
    <xdr:to>
      <xdr:col>50</xdr:col>
      <xdr:colOff>114300</xdr:colOff>
      <xdr:row>57</xdr:row>
      <xdr:rowOff>112509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69450"/>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112509</xdr:rowOff>
    </xdr:from>
    <xdr:to>
      <xdr:col>45</xdr:col>
      <xdr:colOff>177800</xdr:colOff>
      <xdr:row>57</xdr:row>
      <xdr:rowOff>123990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85159"/>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123990</xdr:rowOff>
    </xdr:from>
    <xdr:to>
      <xdr:col>41</xdr:col>
      <xdr:colOff>50800</xdr:colOff>
      <xdr:row>57</xdr:row>
      <xdr:rowOff>136868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96640"/>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9868</xdr:rowOff>
    </xdr:from>
    <xdr:to>
      <xdr:col>55</xdr:col>
      <xdr:colOff>50800</xdr:colOff>
      <xdr:row>57</xdr:row>
      <xdr:rowOff>111468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159745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46000</xdr:rowOff>
    </xdr:from>
    <xdr:to>
      <xdr:col>50</xdr:col>
      <xdr:colOff>165100</xdr:colOff>
      <xdr:row>57</xdr:row>
      <xdr:rowOff>147600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138727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1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61709</xdr:rowOff>
    </xdr:from>
    <xdr:to>
      <xdr:col>46</xdr:col>
      <xdr:colOff>38100</xdr:colOff>
      <xdr:row>57</xdr:row>
      <xdr:rowOff>163309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154436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73190</xdr:rowOff>
    </xdr:from>
    <xdr:to>
      <xdr:col>41</xdr:col>
      <xdr:colOff>101600</xdr:colOff>
      <xdr:row>58</xdr:row>
      <xdr:rowOff>3340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165917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3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86068</xdr:rowOff>
    </xdr:from>
    <xdr:to>
      <xdr:col>36</xdr:col>
      <xdr:colOff>165100</xdr:colOff>
      <xdr:row>58</xdr:row>
      <xdr:rowOff>16218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152594</xdr:rowOff>
    </xdr:from>
    <xdr:to>
      <xdr:col>55</xdr:col>
      <xdr:colOff>0</xdr:colOff>
      <xdr:row>76</xdr:row>
      <xdr:rowOff>165688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82794"/>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152594</xdr:rowOff>
    </xdr:from>
    <xdr:to>
      <xdr:col>50</xdr:col>
      <xdr:colOff>114300</xdr:colOff>
      <xdr:row>77</xdr:row>
      <xdr:rowOff>145053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182794"/>
          <a:ext cx="889000" cy="16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145053</xdr:rowOff>
    </xdr:from>
    <xdr:to>
      <xdr:col>45</xdr:col>
      <xdr:colOff>177800</xdr:colOff>
      <xdr:row>77</xdr:row>
      <xdr:rowOff>150523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46703"/>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130346</xdr:rowOff>
    </xdr:from>
    <xdr:to>
      <xdr:col>41</xdr:col>
      <xdr:colOff>50800</xdr:colOff>
      <xdr:row>77</xdr:row>
      <xdr:rowOff>150523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31996"/>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114888</xdr:rowOff>
    </xdr:from>
    <xdr:to>
      <xdr:col>55</xdr:col>
      <xdr:colOff>50800</xdr:colOff>
      <xdr:row>77</xdr:row>
      <xdr:rowOff>45038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137765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101794</xdr:rowOff>
    </xdr:from>
    <xdr:to>
      <xdr:col>50</xdr:col>
      <xdr:colOff>165100</xdr:colOff>
      <xdr:row>77</xdr:row>
      <xdr:rowOff>31944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48470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94253</xdr:rowOff>
    </xdr:from>
    <xdr:to>
      <xdr:col>46</xdr:col>
      <xdr:colOff>38100</xdr:colOff>
      <xdr:row>78</xdr:row>
      <xdr:rowOff>24403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40930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99723</xdr:rowOff>
    </xdr:from>
    <xdr:to>
      <xdr:col>41</xdr:col>
      <xdr:colOff>101600</xdr:colOff>
      <xdr:row>78</xdr:row>
      <xdr:rowOff>29873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46400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79546</xdr:rowOff>
    </xdr:from>
    <xdr:to>
      <xdr:col>36</xdr:col>
      <xdr:colOff>165100</xdr:colOff>
      <xdr:row>78</xdr:row>
      <xdr:rowOff>9696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26223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168540</xdr:rowOff>
    </xdr:from>
    <xdr:to>
      <xdr:col>55</xdr:col>
      <xdr:colOff>0</xdr:colOff>
      <xdr:row>97</xdr:row>
      <xdr:rowOff>32181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27740"/>
          <a:ext cx="8382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8009</xdr:rowOff>
    </xdr:from>
    <xdr:to>
      <xdr:col>50</xdr:col>
      <xdr:colOff>114300</xdr:colOff>
      <xdr:row>97</xdr:row>
      <xdr:rowOff>32181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38659"/>
          <a:ext cx="889000" cy="2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8009</xdr:rowOff>
    </xdr:from>
    <xdr:to>
      <xdr:col>45</xdr:col>
      <xdr:colOff>177800</xdr:colOff>
      <xdr:row>97</xdr:row>
      <xdr:rowOff>46952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38659"/>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37461</xdr:rowOff>
    </xdr:from>
    <xdr:to>
      <xdr:col>41</xdr:col>
      <xdr:colOff>50800</xdr:colOff>
      <xdr:row>97</xdr:row>
      <xdr:rowOff>46952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668111"/>
          <a:ext cx="8890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117740</xdr:rowOff>
    </xdr:from>
    <xdr:to>
      <xdr:col>55</xdr:col>
      <xdr:colOff>50800</xdr:colOff>
      <xdr:row>97</xdr:row>
      <xdr:rowOff>47890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140617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152831</xdr:rowOff>
    </xdr:from>
    <xdr:to>
      <xdr:col>50</xdr:col>
      <xdr:colOff>165100</xdr:colOff>
      <xdr:row>97</xdr:row>
      <xdr:rowOff>82981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99508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128659</xdr:rowOff>
    </xdr:from>
    <xdr:to>
      <xdr:col>46</xdr:col>
      <xdr:colOff>38100</xdr:colOff>
      <xdr:row>97</xdr:row>
      <xdr:rowOff>58809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5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75336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167602</xdr:rowOff>
    </xdr:from>
    <xdr:to>
      <xdr:col>41</xdr:col>
      <xdr:colOff>101600</xdr:colOff>
      <xdr:row>97</xdr:row>
      <xdr:rowOff>97752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114279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158111</xdr:rowOff>
    </xdr:from>
    <xdr:to>
      <xdr:col>36</xdr:col>
      <xdr:colOff>165100</xdr:colOff>
      <xdr:row>97</xdr:row>
      <xdr:rowOff>88261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104788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150940</xdr:rowOff>
    </xdr:from>
    <xdr:to>
      <xdr:col>85</xdr:col>
      <xdr:colOff>127000</xdr:colOff>
      <xdr:row>36</xdr:row>
      <xdr:rowOff>168027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23140"/>
          <a:ext cx="8382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146977</xdr:rowOff>
    </xdr:from>
    <xdr:to>
      <xdr:col>81</xdr:col>
      <xdr:colOff>50800</xdr:colOff>
      <xdr:row>36</xdr:row>
      <xdr:rowOff>168027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19177"/>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146977</xdr:rowOff>
    </xdr:from>
    <xdr:to>
      <xdr:col>76</xdr:col>
      <xdr:colOff>114300</xdr:colOff>
      <xdr:row>37</xdr:row>
      <xdr:rowOff>3740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19177"/>
          <a:ext cx="8890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3740</xdr:rowOff>
    </xdr:from>
    <xdr:to>
      <xdr:col>71</xdr:col>
      <xdr:colOff>177800</xdr:colOff>
      <xdr:row>37</xdr:row>
      <xdr:rowOff>5264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473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100140</xdr:rowOff>
    </xdr:from>
    <xdr:to>
      <xdr:col>85</xdr:col>
      <xdr:colOff>177800</xdr:colOff>
      <xdr:row>37</xdr:row>
      <xdr:rowOff>30290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78567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117227</xdr:rowOff>
    </xdr:from>
    <xdr:to>
      <xdr:col>81</xdr:col>
      <xdr:colOff>101600</xdr:colOff>
      <xdr:row>37</xdr:row>
      <xdr:rowOff>47377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38504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96177</xdr:rowOff>
    </xdr:from>
    <xdr:to>
      <xdr:col>76</xdr:col>
      <xdr:colOff>165100</xdr:colOff>
      <xdr:row>37</xdr:row>
      <xdr:rowOff>26327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17454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6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124390</xdr:rowOff>
    </xdr:from>
    <xdr:to>
      <xdr:col>72</xdr:col>
      <xdr:colOff>38100</xdr:colOff>
      <xdr:row>37</xdr:row>
      <xdr:rowOff>54540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45667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125914</xdr:rowOff>
    </xdr:from>
    <xdr:to>
      <xdr:col>67</xdr:col>
      <xdr:colOff>101600</xdr:colOff>
      <xdr:row>37</xdr:row>
      <xdr:rowOff>56064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47191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38402</xdr:rowOff>
    </xdr:from>
    <xdr:to>
      <xdr:col>85</xdr:col>
      <xdr:colOff>127000</xdr:colOff>
      <xdr:row>57</xdr:row>
      <xdr:rowOff>50274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1052"/>
          <a:ext cx="838200" cy="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58562</xdr:rowOff>
    </xdr:from>
    <xdr:to>
      <xdr:col>81</xdr:col>
      <xdr:colOff>50800</xdr:colOff>
      <xdr:row>57</xdr:row>
      <xdr:rowOff>50274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88312"/>
          <a:ext cx="889000" cy="33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58562</xdr:rowOff>
    </xdr:from>
    <xdr:to>
      <xdr:col>76</xdr:col>
      <xdr:colOff>114300</xdr:colOff>
      <xdr:row>57</xdr:row>
      <xdr:rowOff>157974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88312"/>
          <a:ext cx="889000" cy="44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65248</xdr:rowOff>
    </xdr:from>
    <xdr:to>
      <xdr:col>71</xdr:col>
      <xdr:colOff>177800</xdr:colOff>
      <xdr:row>57</xdr:row>
      <xdr:rowOff>157974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37898"/>
          <a:ext cx="889000" cy="9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159052</xdr:rowOff>
    </xdr:from>
    <xdr:to>
      <xdr:col>85</xdr:col>
      <xdr:colOff>177800</xdr:colOff>
      <xdr:row>57</xdr:row>
      <xdr:rowOff>89202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137479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170924</xdr:rowOff>
    </xdr:from>
    <xdr:to>
      <xdr:col>81</xdr:col>
      <xdr:colOff>101600</xdr:colOff>
      <xdr:row>57</xdr:row>
      <xdr:rowOff>101074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7762</xdr:rowOff>
    </xdr:from>
    <xdr:to>
      <xdr:col>76</xdr:col>
      <xdr:colOff>165100</xdr:colOff>
      <xdr:row>55</xdr:row>
      <xdr:rowOff>109362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3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125889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107174</xdr:rowOff>
    </xdr:from>
    <xdr:to>
      <xdr:col>72</xdr:col>
      <xdr:colOff>38100</xdr:colOff>
      <xdr:row>58</xdr:row>
      <xdr:rowOff>37324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28451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14448</xdr:rowOff>
    </xdr:from>
    <xdr:to>
      <xdr:col>67</xdr:col>
      <xdr:colOff>101600</xdr:colOff>
      <xdr:row>57</xdr:row>
      <xdr:rowOff>116048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107175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7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13919</xdr:rowOff>
    </xdr:from>
    <xdr:to>
      <xdr:col>85</xdr:col>
      <xdr:colOff>127000</xdr:colOff>
      <xdr:row>78</xdr:row>
      <xdr:rowOff>17959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87019"/>
          <a:ext cx="8382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13919</xdr:rowOff>
    </xdr:from>
    <xdr:to>
      <xdr:col>81</xdr:col>
      <xdr:colOff>50800</xdr:colOff>
      <xdr:row>78</xdr:row>
      <xdr:rowOff>15182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87019"/>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6415</xdr:rowOff>
    </xdr:from>
    <xdr:to>
      <xdr:col>76</xdr:col>
      <xdr:colOff>114300</xdr:colOff>
      <xdr:row>78</xdr:row>
      <xdr:rowOff>15182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79515"/>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6415</xdr:rowOff>
    </xdr:from>
    <xdr:to>
      <xdr:col>71</xdr:col>
      <xdr:colOff>177800</xdr:colOff>
      <xdr:row>78</xdr:row>
      <xdr:rowOff>17250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9515"/>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138609</xdr:rowOff>
    </xdr:from>
    <xdr:to>
      <xdr:col>85</xdr:col>
      <xdr:colOff>177800</xdr:colOff>
      <xdr:row>78</xdr:row>
      <xdr:rowOff>68759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134569</xdr:rowOff>
    </xdr:from>
    <xdr:to>
      <xdr:col>81</xdr:col>
      <xdr:colOff>101600</xdr:colOff>
      <xdr:row>78</xdr:row>
      <xdr:rowOff>64719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55846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135832</xdr:rowOff>
    </xdr:from>
    <xdr:to>
      <xdr:col>76</xdr:col>
      <xdr:colOff>165100</xdr:colOff>
      <xdr:row>78</xdr:row>
      <xdr:rowOff>65982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57109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127065</xdr:rowOff>
    </xdr:from>
    <xdr:to>
      <xdr:col>72</xdr:col>
      <xdr:colOff>38100</xdr:colOff>
      <xdr:row>78</xdr:row>
      <xdr:rowOff>57215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48342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137900</xdr:rowOff>
    </xdr:from>
    <xdr:to>
      <xdr:col>67</xdr:col>
      <xdr:colOff>101600</xdr:colOff>
      <xdr:row>78</xdr:row>
      <xdr:rowOff>68050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59177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3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89424</xdr:rowOff>
    </xdr:from>
    <xdr:to>
      <xdr:col>85</xdr:col>
      <xdr:colOff>127000</xdr:colOff>
      <xdr:row>98</xdr:row>
      <xdr:rowOff>99417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91524"/>
          <a:ext cx="8382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99417</xdr:rowOff>
    </xdr:from>
    <xdr:to>
      <xdr:col>81</xdr:col>
      <xdr:colOff>50800</xdr:colOff>
      <xdr:row>98</xdr:row>
      <xdr:rowOff>108454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01517"/>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108454</xdr:rowOff>
    </xdr:from>
    <xdr:to>
      <xdr:col>76</xdr:col>
      <xdr:colOff>114300</xdr:colOff>
      <xdr:row>98</xdr:row>
      <xdr:rowOff>112235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10554"/>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103738</xdr:rowOff>
    </xdr:from>
    <xdr:to>
      <xdr:col>71</xdr:col>
      <xdr:colOff>177800</xdr:colOff>
      <xdr:row>98</xdr:row>
      <xdr:rowOff>112235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05838"/>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38624</xdr:rowOff>
    </xdr:from>
    <xdr:to>
      <xdr:col>85</xdr:col>
      <xdr:colOff>177800</xdr:colOff>
      <xdr:row>98</xdr:row>
      <xdr:rowOff>140224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125001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48617</xdr:rowOff>
    </xdr:from>
    <xdr:to>
      <xdr:col>81</xdr:col>
      <xdr:colOff>101600</xdr:colOff>
      <xdr:row>98</xdr:row>
      <xdr:rowOff>150217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141344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57654</xdr:rowOff>
    </xdr:from>
    <xdr:to>
      <xdr:col>76</xdr:col>
      <xdr:colOff>165100</xdr:colOff>
      <xdr:row>98</xdr:row>
      <xdr:rowOff>159254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150381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61435</xdr:rowOff>
    </xdr:from>
    <xdr:to>
      <xdr:col>72</xdr:col>
      <xdr:colOff>38100</xdr:colOff>
      <xdr:row>98</xdr:row>
      <xdr:rowOff>163035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154162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52938</xdr:rowOff>
    </xdr:from>
    <xdr:to>
      <xdr:col>67</xdr:col>
      <xdr:colOff>101600</xdr:colOff>
      <xdr:row>98</xdr:row>
      <xdr:rowOff>154538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145665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4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の衛生費については、令和元年度と比較すると、令和２年度同様に新型コロナウイルスワクチン接種事業や感染拡大防止対策事業が要因となり、増加傾向となった。類似団体平均と比べて高い水準にあるが、ごみ処理広域化事業に対する広域連合の負担金が多額となっていることなど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また、労働費・商工費について、類似団体内で高い順位となっているのは、創業支援や当市の基幹産業である観光事業に注力していることが要因として挙げられる。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土木費について、類似団体平均と比べ上回っているのは、定住促進住宅３棟の建設や市営住宅の改修工事が主な要因である。今後は横ばいになると見込んでいる。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教育費については、令和元年度に実施した市内の小学校・中学校の空調設備整備事業に伴い一時的に増加し、令和２年度は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スクール事業に伴い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Wi-Fi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環境整備やパソコン機器導入を実施し、令和３年度は山岳規物館のエレベーター改修や小・中学校のトイレ洋式化事業を実施したことにより、令和元年と比較すると減少しているが、平成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年度と比較すると増加傾向が続いている。今後は小学校・中学校の再編化などを進めるため、さらに増加することが見込まれているが、施設の統合をはかうことことで経常経費の削減を図ることとしている。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費目については、おおむね平年ベースで推移しているが、財源確保が課題となっている中で、現状と同規模の事業を続けていくことが困難であることから、さらなる事業の選択と集中を進めることが必要となっている。</a:t>
          </a:r>
        </a:p>
        <a:p>
          <a:pPr eaLnBrk="1" fontAlgn="auto" latinLnBrk="0" hangingPunct="1"/>
          <a:endParaRPr kumimoji="1" lang="ja-JP" altLang="en-US" sz="11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ついては、財政調整基金の取崩しを行ったことにより、実質収支額、実質単年度収支がともにプラスとなっている。今後の見通しとしては、コロナ禍による景気低迷のなか、好材料に乏しく、引き続き難しい財政運営が求められることから、事務事業の見直し・統廃合などの合理的な事業の選択と集中に取り組み、健全財政の堅持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令和３年度では、病院事業会計における連結実質赤字比率に係る赤字額が令和２年度に引き続き数値なしとなった。平成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年度に策定し、平成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スタートした経営健全化計画に基づく取組み及び一般会計からの繰入金等の継続により、単年度の経常収支では黒字を達成し結果に表れていると分析している。しかしながら、一般会計の財政的負担は依然として大きくなっており、病院事業会計の経営改善は急務であることに変わりはなく、経営健全化計画に基づく経営改善を引き続き継続していく必要がある。</a:t>
          </a:r>
        </a:p>
        <a:p>
          <a:r>
            <a:rPr kumimoji="1" lang="ja-JP" altLang="en-US" sz="1400">
              <a:latin typeface="ＭＳ ゴシック" pitchFamily="49" charset="-128"/>
              <a:ea typeface="ＭＳ ゴシック" pitchFamily="49" charset="-128"/>
            </a:rPr>
            <a:t>　その他の特別会計・企業会計については、現在のところ、黒字を計上しているため、今後も引き続き一般会計を圧迫することのないように努める。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8" t="s">
        <v>80</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78"/>
      <c r="DK1" s="178"/>
      <c r="DL1" s="178"/>
      <c r="DM1" s="178"/>
      <c r="DN1" s="178"/>
      <c r="DO1" s="178"/>
    </row>
    <row r="2" spans="1:119" ht="24.75" thickBot="1" x14ac:dyDescent="0.2">
      <c r="B2" s="179" t="s">
        <v>81</v>
      </c>
      <c r="C2" s="179"/>
      <c r="D2" s="180"/>
    </row>
    <row r="3" spans="1:119" ht="18.75" customHeight="1" thickBot="1" x14ac:dyDescent="0.2">
      <c r="A3" s="178"/>
      <c r="B3" s="589" t="s">
        <v>82</v>
      </c>
      <c r="C3" s="590"/>
      <c r="D3" s="590"/>
      <c r="E3" s="591"/>
      <c r="F3" s="591"/>
      <c r="G3" s="591"/>
      <c r="H3" s="591"/>
      <c r="I3" s="591"/>
      <c r="J3" s="591"/>
      <c r="K3" s="591"/>
      <c r="L3" s="591" t="s">
        <v>83</v>
      </c>
      <c r="M3" s="591"/>
      <c r="N3" s="591"/>
      <c r="O3" s="591"/>
      <c r="P3" s="591"/>
      <c r="Q3" s="591"/>
      <c r="R3" s="594"/>
      <c r="S3" s="594"/>
      <c r="T3" s="594"/>
      <c r="U3" s="594"/>
      <c r="V3" s="595"/>
      <c r="W3" s="485" t="s">
        <v>84</v>
      </c>
      <c r="X3" s="486"/>
      <c r="Y3" s="486"/>
      <c r="Z3" s="486"/>
      <c r="AA3" s="486"/>
      <c r="AB3" s="590"/>
      <c r="AC3" s="594" t="s">
        <v>85</v>
      </c>
      <c r="AD3" s="486"/>
      <c r="AE3" s="486"/>
      <c r="AF3" s="486"/>
      <c r="AG3" s="486"/>
      <c r="AH3" s="486"/>
      <c r="AI3" s="486"/>
      <c r="AJ3" s="486"/>
      <c r="AK3" s="486"/>
      <c r="AL3" s="556"/>
      <c r="AM3" s="485" t="s">
        <v>86</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87</v>
      </c>
      <c r="BO3" s="486"/>
      <c r="BP3" s="486"/>
      <c r="BQ3" s="486"/>
      <c r="BR3" s="486"/>
      <c r="BS3" s="486"/>
      <c r="BT3" s="486"/>
      <c r="BU3" s="556"/>
      <c r="BV3" s="485" t="s">
        <v>88</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89</v>
      </c>
      <c r="CU3" s="486"/>
      <c r="CV3" s="486"/>
      <c r="CW3" s="486"/>
      <c r="CX3" s="486"/>
      <c r="CY3" s="486"/>
      <c r="CZ3" s="486"/>
      <c r="DA3" s="556"/>
      <c r="DB3" s="485" t="s">
        <v>90</v>
      </c>
      <c r="DC3" s="486"/>
      <c r="DD3" s="486"/>
      <c r="DE3" s="486"/>
      <c r="DF3" s="486"/>
      <c r="DG3" s="486"/>
      <c r="DH3" s="486"/>
      <c r="DI3" s="556"/>
    </row>
    <row r="4" spans="1:119" ht="18.75" customHeight="1" x14ac:dyDescent="0.15">
      <c r="A4" s="178"/>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91</v>
      </c>
      <c r="AZ4" s="443"/>
      <c r="BA4" s="443"/>
      <c r="BB4" s="443"/>
      <c r="BC4" s="443"/>
      <c r="BD4" s="443"/>
      <c r="BE4" s="443"/>
      <c r="BF4" s="443"/>
      <c r="BG4" s="443"/>
      <c r="BH4" s="443"/>
      <c r="BI4" s="443"/>
      <c r="BJ4" s="443"/>
      <c r="BK4" s="443"/>
      <c r="BL4" s="443"/>
      <c r="BM4" s="444"/>
      <c r="BN4" s="445">
        <v>18943497</v>
      </c>
      <c r="BO4" s="446"/>
      <c r="BP4" s="446"/>
      <c r="BQ4" s="446"/>
      <c r="BR4" s="446"/>
      <c r="BS4" s="446"/>
      <c r="BT4" s="446"/>
      <c r="BU4" s="447"/>
      <c r="BV4" s="445">
        <v>20478268</v>
      </c>
      <c r="BW4" s="446"/>
      <c r="BX4" s="446"/>
      <c r="BY4" s="446"/>
      <c r="BZ4" s="446"/>
      <c r="CA4" s="446"/>
      <c r="CB4" s="446"/>
      <c r="CC4" s="447"/>
      <c r="CD4" s="582" t="s">
        <v>92</v>
      </c>
      <c r="CE4" s="583"/>
      <c r="CF4" s="583"/>
      <c r="CG4" s="583"/>
      <c r="CH4" s="583"/>
      <c r="CI4" s="583"/>
      <c r="CJ4" s="583"/>
      <c r="CK4" s="583"/>
      <c r="CL4" s="583"/>
      <c r="CM4" s="583"/>
      <c r="CN4" s="583"/>
      <c r="CO4" s="583"/>
      <c r="CP4" s="583"/>
      <c r="CQ4" s="583"/>
      <c r="CR4" s="583"/>
      <c r="CS4" s="584"/>
      <c r="CT4" s="585">
        <v>8</v>
      </c>
      <c r="CU4" s="586"/>
      <c r="CV4" s="586"/>
      <c r="CW4" s="586"/>
      <c r="CX4" s="586"/>
      <c r="CY4" s="586"/>
      <c r="CZ4" s="586"/>
      <c r="DA4" s="587"/>
      <c r="DB4" s="585">
        <v>6.5</v>
      </c>
      <c r="DC4" s="586"/>
      <c r="DD4" s="586"/>
      <c r="DE4" s="586"/>
      <c r="DF4" s="586"/>
      <c r="DG4" s="586"/>
      <c r="DH4" s="586"/>
      <c r="DI4" s="587"/>
    </row>
    <row r="5" spans="1:119" ht="18.75" customHeight="1" x14ac:dyDescent="0.15">
      <c r="A5" s="178"/>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93</v>
      </c>
      <c r="AN5" s="373"/>
      <c r="AO5" s="373"/>
      <c r="AP5" s="373"/>
      <c r="AQ5" s="373"/>
      <c r="AR5" s="373"/>
      <c r="AS5" s="373"/>
      <c r="AT5" s="374"/>
      <c r="AU5" s="474" t="s">
        <v>94</v>
      </c>
      <c r="AV5" s="475"/>
      <c r="AW5" s="475"/>
      <c r="AX5" s="475"/>
      <c r="AY5" s="430" t="s">
        <v>95</v>
      </c>
      <c r="AZ5" s="431"/>
      <c r="BA5" s="431"/>
      <c r="BB5" s="431"/>
      <c r="BC5" s="431"/>
      <c r="BD5" s="431"/>
      <c r="BE5" s="431"/>
      <c r="BF5" s="431"/>
      <c r="BG5" s="431"/>
      <c r="BH5" s="431"/>
      <c r="BI5" s="431"/>
      <c r="BJ5" s="431"/>
      <c r="BK5" s="431"/>
      <c r="BL5" s="431"/>
      <c r="BM5" s="432"/>
      <c r="BN5" s="416">
        <v>17948451</v>
      </c>
      <c r="BO5" s="417"/>
      <c r="BP5" s="417"/>
      <c r="BQ5" s="417"/>
      <c r="BR5" s="417"/>
      <c r="BS5" s="417"/>
      <c r="BT5" s="417"/>
      <c r="BU5" s="418"/>
      <c r="BV5" s="416">
        <v>19697952</v>
      </c>
      <c r="BW5" s="417"/>
      <c r="BX5" s="417"/>
      <c r="BY5" s="417"/>
      <c r="BZ5" s="417"/>
      <c r="CA5" s="417"/>
      <c r="CB5" s="417"/>
      <c r="CC5" s="418"/>
      <c r="CD5" s="456" t="s">
        <v>96</v>
      </c>
      <c r="CE5" s="376"/>
      <c r="CF5" s="376"/>
      <c r="CG5" s="376"/>
      <c r="CH5" s="376"/>
      <c r="CI5" s="376"/>
      <c r="CJ5" s="376"/>
      <c r="CK5" s="376"/>
      <c r="CL5" s="376"/>
      <c r="CM5" s="376"/>
      <c r="CN5" s="376"/>
      <c r="CO5" s="376"/>
      <c r="CP5" s="376"/>
      <c r="CQ5" s="376"/>
      <c r="CR5" s="376"/>
      <c r="CS5" s="457"/>
      <c r="CT5" s="413">
        <v>89.1</v>
      </c>
      <c r="CU5" s="414"/>
      <c r="CV5" s="414"/>
      <c r="CW5" s="414"/>
      <c r="CX5" s="414"/>
      <c r="CY5" s="414"/>
      <c r="CZ5" s="414"/>
      <c r="DA5" s="415"/>
      <c r="DB5" s="413">
        <v>94.1</v>
      </c>
      <c r="DC5" s="414"/>
      <c r="DD5" s="414"/>
      <c r="DE5" s="414"/>
      <c r="DF5" s="414"/>
      <c r="DG5" s="414"/>
      <c r="DH5" s="414"/>
      <c r="DI5" s="415"/>
    </row>
    <row r="6" spans="1:119" ht="18.75" customHeight="1" x14ac:dyDescent="0.15">
      <c r="A6" s="178"/>
      <c r="B6" s="562" t="s">
        <v>97</v>
      </c>
      <c r="C6" s="403"/>
      <c r="D6" s="403"/>
      <c r="E6" s="563"/>
      <c r="F6" s="563"/>
      <c r="G6" s="563"/>
      <c r="H6" s="563"/>
      <c r="I6" s="563"/>
      <c r="J6" s="563"/>
      <c r="K6" s="563"/>
      <c r="L6" s="563" t="s">
        <v>98</v>
      </c>
      <c r="M6" s="563"/>
      <c r="N6" s="563"/>
      <c r="O6" s="563"/>
      <c r="P6" s="563"/>
      <c r="Q6" s="563"/>
      <c r="R6" s="401"/>
      <c r="S6" s="401"/>
      <c r="T6" s="401"/>
      <c r="U6" s="401"/>
      <c r="V6" s="569"/>
      <c r="W6" s="506" t="s">
        <v>99</v>
      </c>
      <c r="X6" s="402"/>
      <c r="Y6" s="402"/>
      <c r="Z6" s="402"/>
      <c r="AA6" s="402"/>
      <c r="AB6" s="403"/>
      <c r="AC6" s="574" t="s">
        <v>100</v>
      </c>
      <c r="AD6" s="575"/>
      <c r="AE6" s="575"/>
      <c r="AF6" s="575"/>
      <c r="AG6" s="575"/>
      <c r="AH6" s="575"/>
      <c r="AI6" s="575"/>
      <c r="AJ6" s="575"/>
      <c r="AK6" s="575"/>
      <c r="AL6" s="576"/>
      <c r="AM6" s="473" t="s">
        <v>101</v>
      </c>
      <c r="AN6" s="373"/>
      <c r="AO6" s="373"/>
      <c r="AP6" s="373"/>
      <c r="AQ6" s="373"/>
      <c r="AR6" s="373"/>
      <c r="AS6" s="373"/>
      <c r="AT6" s="374"/>
      <c r="AU6" s="474" t="s">
        <v>94</v>
      </c>
      <c r="AV6" s="475"/>
      <c r="AW6" s="475"/>
      <c r="AX6" s="475"/>
      <c r="AY6" s="430" t="s">
        <v>102</v>
      </c>
      <c r="AZ6" s="431"/>
      <c r="BA6" s="431"/>
      <c r="BB6" s="431"/>
      <c r="BC6" s="431"/>
      <c r="BD6" s="431"/>
      <c r="BE6" s="431"/>
      <c r="BF6" s="431"/>
      <c r="BG6" s="431"/>
      <c r="BH6" s="431"/>
      <c r="BI6" s="431"/>
      <c r="BJ6" s="431"/>
      <c r="BK6" s="431"/>
      <c r="BL6" s="431"/>
      <c r="BM6" s="432"/>
      <c r="BN6" s="416">
        <v>995046</v>
      </c>
      <c r="BO6" s="417"/>
      <c r="BP6" s="417"/>
      <c r="BQ6" s="417"/>
      <c r="BR6" s="417"/>
      <c r="BS6" s="417"/>
      <c r="BT6" s="417"/>
      <c r="BU6" s="418"/>
      <c r="BV6" s="416">
        <v>780316</v>
      </c>
      <c r="BW6" s="417"/>
      <c r="BX6" s="417"/>
      <c r="BY6" s="417"/>
      <c r="BZ6" s="417"/>
      <c r="CA6" s="417"/>
      <c r="CB6" s="417"/>
      <c r="CC6" s="418"/>
      <c r="CD6" s="456" t="s">
        <v>103</v>
      </c>
      <c r="CE6" s="376"/>
      <c r="CF6" s="376"/>
      <c r="CG6" s="376"/>
      <c r="CH6" s="376"/>
      <c r="CI6" s="376"/>
      <c r="CJ6" s="376"/>
      <c r="CK6" s="376"/>
      <c r="CL6" s="376"/>
      <c r="CM6" s="376"/>
      <c r="CN6" s="376"/>
      <c r="CO6" s="376"/>
      <c r="CP6" s="376"/>
      <c r="CQ6" s="376"/>
      <c r="CR6" s="376"/>
      <c r="CS6" s="457"/>
      <c r="CT6" s="559">
        <v>92.3</v>
      </c>
      <c r="CU6" s="560"/>
      <c r="CV6" s="560"/>
      <c r="CW6" s="560"/>
      <c r="CX6" s="560"/>
      <c r="CY6" s="560"/>
      <c r="CZ6" s="560"/>
      <c r="DA6" s="561"/>
      <c r="DB6" s="559">
        <v>97.9</v>
      </c>
      <c r="DC6" s="560"/>
      <c r="DD6" s="560"/>
      <c r="DE6" s="560"/>
      <c r="DF6" s="560"/>
      <c r="DG6" s="560"/>
      <c r="DH6" s="560"/>
      <c r="DI6" s="561"/>
    </row>
    <row r="7" spans="1:119" ht="18.75" customHeight="1" x14ac:dyDescent="0.15">
      <c r="A7" s="178"/>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104</v>
      </c>
      <c r="AN7" s="373"/>
      <c r="AO7" s="373"/>
      <c r="AP7" s="373"/>
      <c r="AQ7" s="373"/>
      <c r="AR7" s="373"/>
      <c r="AS7" s="373"/>
      <c r="AT7" s="374"/>
      <c r="AU7" s="474" t="s">
        <v>105</v>
      </c>
      <c r="AV7" s="475"/>
      <c r="AW7" s="475"/>
      <c r="AX7" s="475"/>
      <c r="AY7" s="430" t="s">
        <v>106</v>
      </c>
      <c r="AZ7" s="431"/>
      <c r="BA7" s="431"/>
      <c r="BB7" s="431"/>
      <c r="BC7" s="431"/>
      <c r="BD7" s="431"/>
      <c r="BE7" s="431"/>
      <c r="BF7" s="431"/>
      <c r="BG7" s="431"/>
      <c r="BH7" s="431"/>
      <c r="BI7" s="431"/>
      <c r="BJ7" s="431"/>
      <c r="BK7" s="431"/>
      <c r="BL7" s="431"/>
      <c r="BM7" s="432"/>
      <c r="BN7" s="416">
        <v>140970</v>
      </c>
      <c r="BO7" s="417"/>
      <c r="BP7" s="417"/>
      <c r="BQ7" s="417"/>
      <c r="BR7" s="417"/>
      <c r="BS7" s="417"/>
      <c r="BT7" s="417"/>
      <c r="BU7" s="418"/>
      <c r="BV7" s="416">
        <v>108553</v>
      </c>
      <c r="BW7" s="417"/>
      <c r="BX7" s="417"/>
      <c r="BY7" s="417"/>
      <c r="BZ7" s="417"/>
      <c r="CA7" s="417"/>
      <c r="CB7" s="417"/>
      <c r="CC7" s="418"/>
      <c r="CD7" s="456" t="s">
        <v>107</v>
      </c>
      <c r="CE7" s="376"/>
      <c r="CF7" s="376"/>
      <c r="CG7" s="376"/>
      <c r="CH7" s="376"/>
      <c r="CI7" s="376"/>
      <c r="CJ7" s="376"/>
      <c r="CK7" s="376"/>
      <c r="CL7" s="376"/>
      <c r="CM7" s="376"/>
      <c r="CN7" s="376"/>
      <c r="CO7" s="376"/>
      <c r="CP7" s="376"/>
      <c r="CQ7" s="376"/>
      <c r="CR7" s="376"/>
      <c r="CS7" s="457"/>
      <c r="CT7" s="416">
        <v>10709401</v>
      </c>
      <c r="CU7" s="417"/>
      <c r="CV7" s="417"/>
      <c r="CW7" s="417"/>
      <c r="CX7" s="417"/>
      <c r="CY7" s="417"/>
      <c r="CZ7" s="417"/>
      <c r="DA7" s="418"/>
      <c r="DB7" s="416">
        <v>10371442</v>
      </c>
      <c r="DC7" s="417"/>
      <c r="DD7" s="417"/>
      <c r="DE7" s="417"/>
      <c r="DF7" s="417"/>
      <c r="DG7" s="417"/>
      <c r="DH7" s="417"/>
      <c r="DI7" s="418"/>
    </row>
    <row r="8" spans="1:119" ht="18.75" customHeight="1" thickBot="1" x14ac:dyDescent="0.2">
      <c r="A8" s="178"/>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108</v>
      </c>
      <c r="AN8" s="373"/>
      <c r="AO8" s="373"/>
      <c r="AP8" s="373"/>
      <c r="AQ8" s="373"/>
      <c r="AR8" s="373"/>
      <c r="AS8" s="373"/>
      <c r="AT8" s="374"/>
      <c r="AU8" s="474" t="s">
        <v>109</v>
      </c>
      <c r="AV8" s="475"/>
      <c r="AW8" s="475"/>
      <c r="AX8" s="475"/>
      <c r="AY8" s="430" t="s">
        <v>110</v>
      </c>
      <c r="AZ8" s="431"/>
      <c r="BA8" s="431"/>
      <c r="BB8" s="431"/>
      <c r="BC8" s="431"/>
      <c r="BD8" s="431"/>
      <c r="BE8" s="431"/>
      <c r="BF8" s="431"/>
      <c r="BG8" s="431"/>
      <c r="BH8" s="431"/>
      <c r="BI8" s="431"/>
      <c r="BJ8" s="431"/>
      <c r="BK8" s="431"/>
      <c r="BL8" s="431"/>
      <c r="BM8" s="432"/>
      <c r="BN8" s="416">
        <v>854076</v>
      </c>
      <c r="BO8" s="417"/>
      <c r="BP8" s="417"/>
      <c r="BQ8" s="417"/>
      <c r="BR8" s="417"/>
      <c r="BS8" s="417"/>
      <c r="BT8" s="417"/>
      <c r="BU8" s="418"/>
      <c r="BV8" s="416">
        <v>671763</v>
      </c>
      <c r="BW8" s="417"/>
      <c r="BX8" s="417"/>
      <c r="BY8" s="417"/>
      <c r="BZ8" s="417"/>
      <c r="CA8" s="417"/>
      <c r="CB8" s="417"/>
      <c r="CC8" s="418"/>
      <c r="CD8" s="456" t="s">
        <v>111</v>
      </c>
      <c r="CE8" s="376"/>
      <c r="CF8" s="376"/>
      <c r="CG8" s="376"/>
      <c r="CH8" s="376"/>
      <c r="CI8" s="376"/>
      <c r="CJ8" s="376"/>
      <c r="CK8" s="376"/>
      <c r="CL8" s="376"/>
      <c r="CM8" s="376"/>
      <c r="CN8" s="376"/>
      <c r="CO8" s="376"/>
      <c r="CP8" s="376"/>
      <c r="CQ8" s="376"/>
      <c r="CR8" s="376"/>
      <c r="CS8" s="457"/>
      <c r="CT8" s="519">
        <v>0.44</v>
      </c>
      <c r="CU8" s="520"/>
      <c r="CV8" s="520"/>
      <c r="CW8" s="520"/>
      <c r="CX8" s="520"/>
      <c r="CY8" s="520"/>
      <c r="CZ8" s="520"/>
      <c r="DA8" s="521"/>
      <c r="DB8" s="519">
        <v>0.45</v>
      </c>
      <c r="DC8" s="520"/>
      <c r="DD8" s="520"/>
      <c r="DE8" s="520"/>
      <c r="DF8" s="520"/>
      <c r="DG8" s="520"/>
      <c r="DH8" s="520"/>
      <c r="DI8" s="521"/>
    </row>
    <row r="9" spans="1:119" ht="18.75" customHeight="1" thickBot="1" x14ac:dyDescent="0.2">
      <c r="A9" s="178"/>
      <c r="B9" s="548" t="s">
        <v>112</v>
      </c>
      <c r="C9" s="549"/>
      <c r="D9" s="549"/>
      <c r="E9" s="549"/>
      <c r="F9" s="549"/>
      <c r="G9" s="549"/>
      <c r="H9" s="549"/>
      <c r="I9" s="549"/>
      <c r="J9" s="549"/>
      <c r="K9" s="467"/>
      <c r="L9" s="550" t="s">
        <v>113</v>
      </c>
      <c r="M9" s="551"/>
      <c r="N9" s="551"/>
      <c r="O9" s="551"/>
      <c r="P9" s="551"/>
      <c r="Q9" s="552"/>
      <c r="R9" s="553">
        <v>26029</v>
      </c>
      <c r="S9" s="554"/>
      <c r="T9" s="554"/>
      <c r="U9" s="554"/>
      <c r="V9" s="555"/>
      <c r="W9" s="485" t="s">
        <v>114</v>
      </c>
      <c r="X9" s="486"/>
      <c r="Y9" s="486"/>
      <c r="Z9" s="486"/>
      <c r="AA9" s="486"/>
      <c r="AB9" s="486"/>
      <c r="AC9" s="486"/>
      <c r="AD9" s="486"/>
      <c r="AE9" s="486"/>
      <c r="AF9" s="486"/>
      <c r="AG9" s="486"/>
      <c r="AH9" s="486"/>
      <c r="AI9" s="486"/>
      <c r="AJ9" s="486"/>
      <c r="AK9" s="486"/>
      <c r="AL9" s="556"/>
      <c r="AM9" s="473" t="s">
        <v>115</v>
      </c>
      <c r="AN9" s="373"/>
      <c r="AO9" s="373"/>
      <c r="AP9" s="373"/>
      <c r="AQ9" s="373"/>
      <c r="AR9" s="373"/>
      <c r="AS9" s="373"/>
      <c r="AT9" s="374"/>
      <c r="AU9" s="474" t="s">
        <v>116</v>
      </c>
      <c r="AV9" s="475"/>
      <c r="AW9" s="475"/>
      <c r="AX9" s="475"/>
      <c r="AY9" s="430" t="s">
        <v>117</v>
      </c>
      <c r="AZ9" s="431"/>
      <c r="BA9" s="431"/>
      <c r="BB9" s="431"/>
      <c r="BC9" s="431"/>
      <c r="BD9" s="431"/>
      <c r="BE9" s="431"/>
      <c r="BF9" s="431"/>
      <c r="BG9" s="431"/>
      <c r="BH9" s="431"/>
      <c r="BI9" s="431"/>
      <c r="BJ9" s="431"/>
      <c r="BK9" s="431"/>
      <c r="BL9" s="431"/>
      <c r="BM9" s="432"/>
      <c r="BN9" s="416">
        <v>182313</v>
      </c>
      <c r="BO9" s="417"/>
      <c r="BP9" s="417"/>
      <c r="BQ9" s="417"/>
      <c r="BR9" s="417"/>
      <c r="BS9" s="417"/>
      <c r="BT9" s="417"/>
      <c r="BU9" s="418"/>
      <c r="BV9" s="416">
        <v>229379</v>
      </c>
      <c r="BW9" s="417"/>
      <c r="BX9" s="417"/>
      <c r="BY9" s="417"/>
      <c r="BZ9" s="417"/>
      <c r="CA9" s="417"/>
      <c r="CB9" s="417"/>
      <c r="CC9" s="418"/>
      <c r="CD9" s="456" t="s">
        <v>118</v>
      </c>
      <c r="CE9" s="376"/>
      <c r="CF9" s="376"/>
      <c r="CG9" s="376"/>
      <c r="CH9" s="376"/>
      <c r="CI9" s="376"/>
      <c r="CJ9" s="376"/>
      <c r="CK9" s="376"/>
      <c r="CL9" s="376"/>
      <c r="CM9" s="376"/>
      <c r="CN9" s="376"/>
      <c r="CO9" s="376"/>
      <c r="CP9" s="376"/>
      <c r="CQ9" s="376"/>
      <c r="CR9" s="376"/>
      <c r="CS9" s="457"/>
      <c r="CT9" s="413">
        <v>10.7</v>
      </c>
      <c r="CU9" s="414"/>
      <c r="CV9" s="414"/>
      <c r="CW9" s="414"/>
      <c r="CX9" s="414"/>
      <c r="CY9" s="414"/>
      <c r="CZ9" s="414"/>
      <c r="DA9" s="415"/>
      <c r="DB9" s="413">
        <v>10.6</v>
      </c>
      <c r="DC9" s="414"/>
      <c r="DD9" s="414"/>
      <c r="DE9" s="414"/>
      <c r="DF9" s="414"/>
      <c r="DG9" s="414"/>
      <c r="DH9" s="414"/>
      <c r="DI9" s="415"/>
    </row>
    <row r="10" spans="1:119" ht="18.75" customHeight="1" thickBot="1" x14ac:dyDescent="0.2">
      <c r="A10" s="178"/>
      <c r="B10" s="548"/>
      <c r="C10" s="549"/>
      <c r="D10" s="549"/>
      <c r="E10" s="549"/>
      <c r="F10" s="549"/>
      <c r="G10" s="549"/>
      <c r="H10" s="549"/>
      <c r="I10" s="549"/>
      <c r="J10" s="549"/>
      <c r="K10" s="467"/>
      <c r="L10" s="372" t="s">
        <v>119</v>
      </c>
      <c r="M10" s="373"/>
      <c r="N10" s="373"/>
      <c r="O10" s="373"/>
      <c r="P10" s="373"/>
      <c r="Q10" s="374"/>
      <c r="R10" s="369">
        <v>28041</v>
      </c>
      <c r="S10" s="370"/>
      <c r="T10" s="370"/>
      <c r="U10" s="370"/>
      <c r="V10" s="429"/>
      <c r="W10" s="557"/>
      <c r="X10" s="367"/>
      <c r="Y10" s="367"/>
      <c r="Z10" s="367"/>
      <c r="AA10" s="367"/>
      <c r="AB10" s="367"/>
      <c r="AC10" s="367"/>
      <c r="AD10" s="367"/>
      <c r="AE10" s="367"/>
      <c r="AF10" s="367"/>
      <c r="AG10" s="367"/>
      <c r="AH10" s="367"/>
      <c r="AI10" s="367"/>
      <c r="AJ10" s="367"/>
      <c r="AK10" s="367"/>
      <c r="AL10" s="558"/>
      <c r="AM10" s="473" t="s">
        <v>120</v>
      </c>
      <c r="AN10" s="373"/>
      <c r="AO10" s="373"/>
      <c r="AP10" s="373"/>
      <c r="AQ10" s="373"/>
      <c r="AR10" s="373"/>
      <c r="AS10" s="373"/>
      <c r="AT10" s="374"/>
      <c r="AU10" s="474" t="s">
        <v>116</v>
      </c>
      <c r="AV10" s="475"/>
      <c r="AW10" s="475"/>
      <c r="AX10" s="475"/>
      <c r="AY10" s="430" t="s">
        <v>121</v>
      </c>
      <c r="AZ10" s="431"/>
      <c r="BA10" s="431"/>
      <c r="BB10" s="431"/>
      <c r="BC10" s="431"/>
      <c r="BD10" s="431"/>
      <c r="BE10" s="431"/>
      <c r="BF10" s="431"/>
      <c r="BG10" s="431"/>
      <c r="BH10" s="431"/>
      <c r="BI10" s="431"/>
      <c r="BJ10" s="431"/>
      <c r="BK10" s="431"/>
      <c r="BL10" s="431"/>
      <c r="BM10" s="432"/>
      <c r="BN10" s="416">
        <v>0</v>
      </c>
      <c r="BO10" s="417"/>
      <c r="BP10" s="417"/>
      <c r="BQ10" s="417"/>
      <c r="BR10" s="417"/>
      <c r="BS10" s="417"/>
      <c r="BT10" s="417"/>
      <c r="BU10" s="418"/>
      <c r="BV10" s="416">
        <v>0</v>
      </c>
      <c r="BW10" s="417"/>
      <c r="BX10" s="417"/>
      <c r="BY10" s="417"/>
      <c r="BZ10" s="417"/>
      <c r="CA10" s="417"/>
      <c r="CB10" s="417"/>
      <c r="CC10" s="41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8"/>
      <c r="C11" s="549"/>
      <c r="D11" s="549"/>
      <c r="E11" s="549"/>
      <c r="F11" s="549"/>
      <c r="G11" s="549"/>
      <c r="H11" s="549"/>
      <c r="I11" s="549"/>
      <c r="J11" s="549"/>
      <c r="K11" s="467"/>
      <c r="L11" s="377" t="s">
        <v>123</v>
      </c>
      <c r="M11" s="378"/>
      <c r="N11" s="378"/>
      <c r="O11" s="378"/>
      <c r="P11" s="378"/>
      <c r="Q11" s="379"/>
      <c r="R11" s="545" t="s">
        <v>124</v>
      </c>
      <c r="S11" s="546"/>
      <c r="T11" s="546"/>
      <c r="U11" s="546"/>
      <c r="V11" s="547"/>
      <c r="W11" s="557"/>
      <c r="X11" s="367"/>
      <c r="Y11" s="367"/>
      <c r="Z11" s="367"/>
      <c r="AA11" s="367"/>
      <c r="AB11" s="367"/>
      <c r="AC11" s="367"/>
      <c r="AD11" s="367"/>
      <c r="AE11" s="367"/>
      <c r="AF11" s="367"/>
      <c r="AG11" s="367"/>
      <c r="AH11" s="367"/>
      <c r="AI11" s="367"/>
      <c r="AJ11" s="367"/>
      <c r="AK11" s="367"/>
      <c r="AL11" s="558"/>
      <c r="AM11" s="473" t="s">
        <v>125</v>
      </c>
      <c r="AN11" s="373"/>
      <c r="AO11" s="373"/>
      <c r="AP11" s="373"/>
      <c r="AQ11" s="373"/>
      <c r="AR11" s="373"/>
      <c r="AS11" s="373"/>
      <c r="AT11" s="374"/>
      <c r="AU11" s="474" t="s">
        <v>126</v>
      </c>
      <c r="AV11" s="475"/>
      <c r="AW11" s="475"/>
      <c r="AX11" s="475"/>
      <c r="AY11" s="430" t="s">
        <v>127</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128</v>
      </c>
      <c r="CE11" s="376"/>
      <c r="CF11" s="376"/>
      <c r="CG11" s="376"/>
      <c r="CH11" s="376"/>
      <c r="CI11" s="376"/>
      <c r="CJ11" s="376"/>
      <c r="CK11" s="376"/>
      <c r="CL11" s="376"/>
      <c r="CM11" s="376"/>
      <c r="CN11" s="376"/>
      <c r="CO11" s="376"/>
      <c r="CP11" s="376"/>
      <c r="CQ11" s="376"/>
      <c r="CR11" s="376"/>
      <c r="CS11" s="457"/>
      <c r="CT11" s="519" t="s">
        <v>129</v>
      </c>
      <c r="CU11" s="520"/>
      <c r="CV11" s="520"/>
      <c r="CW11" s="520"/>
      <c r="CX11" s="520"/>
      <c r="CY11" s="520"/>
      <c r="CZ11" s="520"/>
      <c r="DA11" s="521"/>
      <c r="DB11" s="519" t="s">
        <v>130</v>
      </c>
      <c r="DC11" s="520"/>
      <c r="DD11" s="520"/>
      <c r="DE11" s="520"/>
      <c r="DF11" s="520"/>
      <c r="DG11" s="520"/>
      <c r="DH11" s="520"/>
      <c r="DI11" s="521"/>
    </row>
    <row r="12" spans="1:119" ht="18.75" customHeight="1" x14ac:dyDescent="0.15">
      <c r="A12" s="178"/>
      <c r="B12" s="522" t="s">
        <v>131</v>
      </c>
      <c r="C12" s="523"/>
      <c r="D12" s="523"/>
      <c r="E12" s="523"/>
      <c r="F12" s="523"/>
      <c r="G12" s="523"/>
      <c r="H12" s="523"/>
      <c r="I12" s="523"/>
      <c r="J12" s="523"/>
      <c r="K12" s="524"/>
      <c r="L12" s="531" t="s">
        <v>132</v>
      </c>
      <c r="M12" s="532"/>
      <c r="N12" s="532"/>
      <c r="O12" s="532"/>
      <c r="P12" s="532"/>
      <c r="Q12" s="533"/>
      <c r="R12" s="534">
        <v>26425</v>
      </c>
      <c r="S12" s="535"/>
      <c r="T12" s="535"/>
      <c r="U12" s="535"/>
      <c r="V12" s="536"/>
      <c r="W12" s="537" t="s">
        <v>1</v>
      </c>
      <c r="X12" s="475"/>
      <c r="Y12" s="475"/>
      <c r="Z12" s="475"/>
      <c r="AA12" s="475"/>
      <c r="AB12" s="538"/>
      <c r="AC12" s="539" t="s">
        <v>133</v>
      </c>
      <c r="AD12" s="540"/>
      <c r="AE12" s="540"/>
      <c r="AF12" s="540"/>
      <c r="AG12" s="541"/>
      <c r="AH12" s="539" t="s">
        <v>134</v>
      </c>
      <c r="AI12" s="540"/>
      <c r="AJ12" s="540"/>
      <c r="AK12" s="540"/>
      <c r="AL12" s="542"/>
      <c r="AM12" s="473" t="s">
        <v>135</v>
      </c>
      <c r="AN12" s="373"/>
      <c r="AO12" s="373"/>
      <c r="AP12" s="373"/>
      <c r="AQ12" s="373"/>
      <c r="AR12" s="373"/>
      <c r="AS12" s="373"/>
      <c r="AT12" s="374"/>
      <c r="AU12" s="474" t="s">
        <v>136</v>
      </c>
      <c r="AV12" s="475"/>
      <c r="AW12" s="475"/>
      <c r="AX12" s="475"/>
      <c r="AY12" s="430" t="s">
        <v>137</v>
      </c>
      <c r="AZ12" s="431"/>
      <c r="BA12" s="431"/>
      <c r="BB12" s="431"/>
      <c r="BC12" s="431"/>
      <c r="BD12" s="431"/>
      <c r="BE12" s="431"/>
      <c r="BF12" s="431"/>
      <c r="BG12" s="431"/>
      <c r="BH12" s="431"/>
      <c r="BI12" s="431"/>
      <c r="BJ12" s="431"/>
      <c r="BK12" s="431"/>
      <c r="BL12" s="431"/>
      <c r="BM12" s="432"/>
      <c r="BN12" s="416">
        <v>50000</v>
      </c>
      <c r="BO12" s="417"/>
      <c r="BP12" s="417"/>
      <c r="BQ12" s="417"/>
      <c r="BR12" s="417"/>
      <c r="BS12" s="417"/>
      <c r="BT12" s="417"/>
      <c r="BU12" s="418"/>
      <c r="BV12" s="416">
        <v>160000</v>
      </c>
      <c r="BW12" s="417"/>
      <c r="BX12" s="417"/>
      <c r="BY12" s="417"/>
      <c r="BZ12" s="417"/>
      <c r="CA12" s="417"/>
      <c r="CB12" s="417"/>
      <c r="CC12" s="418"/>
      <c r="CD12" s="456" t="s">
        <v>138</v>
      </c>
      <c r="CE12" s="376"/>
      <c r="CF12" s="376"/>
      <c r="CG12" s="376"/>
      <c r="CH12" s="376"/>
      <c r="CI12" s="376"/>
      <c r="CJ12" s="376"/>
      <c r="CK12" s="376"/>
      <c r="CL12" s="376"/>
      <c r="CM12" s="376"/>
      <c r="CN12" s="376"/>
      <c r="CO12" s="376"/>
      <c r="CP12" s="376"/>
      <c r="CQ12" s="376"/>
      <c r="CR12" s="376"/>
      <c r="CS12" s="457"/>
      <c r="CT12" s="519" t="s">
        <v>139</v>
      </c>
      <c r="CU12" s="520"/>
      <c r="CV12" s="520"/>
      <c r="CW12" s="520"/>
      <c r="CX12" s="520"/>
      <c r="CY12" s="520"/>
      <c r="CZ12" s="520"/>
      <c r="DA12" s="521"/>
      <c r="DB12" s="519" t="s">
        <v>140</v>
      </c>
      <c r="DC12" s="520"/>
      <c r="DD12" s="520"/>
      <c r="DE12" s="520"/>
      <c r="DF12" s="520"/>
      <c r="DG12" s="520"/>
      <c r="DH12" s="520"/>
      <c r="DI12" s="521"/>
    </row>
    <row r="13" spans="1:119" ht="18.75" customHeight="1" x14ac:dyDescent="0.15">
      <c r="A13" s="178"/>
      <c r="B13" s="525"/>
      <c r="C13" s="526"/>
      <c r="D13" s="526"/>
      <c r="E13" s="526"/>
      <c r="F13" s="526"/>
      <c r="G13" s="526"/>
      <c r="H13" s="526"/>
      <c r="I13" s="526"/>
      <c r="J13" s="526"/>
      <c r="K13" s="527"/>
      <c r="L13" s="187"/>
      <c r="M13" s="500" t="s">
        <v>141</v>
      </c>
      <c r="N13" s="501"/>
      <c r="O13" s="501"/>
      <c r="P13" s="501"/>
      <c r="Q13" s="502"/>
      <c r="R13" s="503">
        <v>25894</v>
      </c>
      <c r="S13" s="504"/>
      <c r="T13" s="504"/>
      <c r="U13" s="504"/>
      <c r="V13" s="505"/>
      <c r="W13" s="506" t="s">
        <v>142</v>
      </c>
      <c r="X13" s="402"/>
      <c r="Y13" s="402"/>
      <c r="Z13" s="402"/>
      <c r="AA13" s="402"/>
      <c r="AB13" s="403"/>
      <c r="AC13" s="369">
        <v>1083</v>
      </c>
      <c r="AD13" s="370"/>
      <c r="AE13" s="370"/>
      <c r="AF13" s="370"/>
      <c r="AG13" s="371"/>
      <c r="AH13" s="369">
        <v>1228</v>
      </c>
      <c r="AI13" s="370"/>
      <c r="AJ13" s="370"/>
      <c r="AK13" s="370"/>
      <c r="AL13" s="429"/>
      <c r="AM13" s="473" t="s">
        <v>143</v>
      </c>
      <c r="AN13" s="373"/>
      <c r="AO13" s="373"/>
      <c r="AP13" s="373"/>
      <c r="AQ13" s="373"/>
      <c r="AR13" s="373"/>
      <c r="AS13" s="373"/>
      <c r="AT13" s="374"/>
      <c r="AU13" s="474" t="s">
        <v>116</v>
      </c>
      <c r="AV13" s="475"/>
      <c r="AW13" s="475"/>
      <c r="AX13" s="475"/>
      <c r="AY13" s="430" t="s">
        <v>144</v>
      </c>
      <c r="AZ13" s="431"/>
      <c r="BA13" s="431"/>
      <c r="BB13" s="431"/>
      <c r="BC13" s="431"/>
      <c r="BD13" s="431"/>
      <c r="BE13" s="431"/>
      <c r="BF13" s="431"/>
      <c r="BG13" s="431"/>
      <c r="BH13" s="431"/>
      <c r="BI13" s="431"/>
      <c r="BJ13" s="431"/>
      <c r="BK13" s="431"/>
      <c r="BL13" s="431"/>
      <c r="BM13" s="432"/>
      <c r="BN13" s="416">
        <v>132313</v>
      </c>
      <c r="BO13" s="417"/>
      <c r="BP13" s="417"/>
      <c r="BQ13" s="417"/>
      <c r="BR13" s="417"/>
      <c r="BS13" s="417"/>
      <c r="BT13" s="417"/>
      <c r="BU13" s="418"/>
      <c r="BV13" s="416">
        <v>69379</v>
      </c>
      <c r="BW13" s="417"/>
      <c r="BX13" s="417"/>
      <c r="BY13" s="417"/>
      <c r="BZ13" s="417"/>
      <c r="CA13" s="417"/>
      <c r="CB13" s="417"/>
      <c r="CC13" s="418"/>
      <c r="CD13" s="456" t="s">
        <v>145</v>
      </c>
      <c r="CE13" s="376"/>
      <c r="CF13" s="376"/>
      <c r="CG13" s="376"/>
      <c r="CH13" s="376"/>
      <c r="CI13" s="376"/>
      <c r="CJ13" s="376"/>
      <c r="CK13" s="376"/>
      <c r="CL13" s="376"/>
      <c r="CM13" s="376"/>
      <c r="CN13" s="376"/>
      <c r="CO13" s="376"/>
      <c r="CP13" s="376"/>
      <c r="CQ13" s="376"/>
      <c r="CR13" s="376"/>
      <c r="CS13" s="457"/>
      <c r="CT13" s="413">
        <v>8.1</v>
      </c>
      <c r="CU13" s="414"/>
      <c r="CV13" s="414"/>
      <c r="CW13" s="414"/>
      <c r="CX13" s="414"/>
      <c r="CY13" s="414"/>
      <c r="CZ13" s="414"/>
      <c r="DA13" s="415"/>
      <c r="DB13" s="413">
        <v>7.7</v>
      </c>
      <c r="DC13" s="414"/>
      <c r="DD13" s="414"/>
      <c r="DE13" s="414"/>
      <c r="DF13" s="414"/>
      <c r="DG13" s="414"/>
      <c r="DH13" s="414"/>
      <c r="DI13" s="415"/>
    </row>
    <row r="14" spans="1:119" ht="18.75" customHeight="1" thickBot="1" x14ac:dyDescent="0.2">
      <c r="A14" s="178"/>
      <c r="B14" s="525"/>
      <c r="C14" s="526"/>
      <c r="D14" s="526"/>
      <c r="E14" s="526"/>
      <c r="F14" s="526"/>
      <c r="G14" s="526"/>
      <c r="H14" s="526"/>
      <c r="I14" s="526"/>
      <c r="J14" s="526"/>
      <c r="K14" s="527"/>
      <c r="L14" s="490" t="s">
        <v>146</v>
      </c>
      <c r="M14" s="543"/>
      <c r="N14" s="543"/>
      <c r="O14" s="543"/>
      <c r="P14" s="543"/>
      <c r="Q14" s="544"/>
      <c r="R14" s="503">
        <v>26872</v>
      </c>
      <c r="S14" s="504"/>
      <c r="T14" s="504"/>
      <c r="U14" s="504"/>
      <c r="V14" s="505"/>
      <c r="W14" s="507"/>
      <c r="X14" s="405"/>
      <c r="Y14" s="405"/>
      <c r="Z14" s="405"/>
      <c r="AA14" s="405"/>
      <c r="AB14" s="406"/>
      <c r="AC14" s="496">
        <v>9</v>
      </c>
      <c r="AD14" s="497"/>
      <c r="AE14" s="497"/>
      <c r="AF14" s="497"/>
      <c r="AG14" s="498"/>
      <c r="AH14" s="496">
        <v>9</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147</v>
      </c>
      <c r="CE14" s="454"/>
      <c r="CF14" s="454"/>
      <c r="CG14" s="454"/>
      <c r="CH14" s="454"/>
      <c r="CI14" s="454"/>
      <c r="CJ14" s="454"/>
      <c r="CK14" s="454"/>
      <c r="CL14" s="454"/>
      <c r="CM14" s="454"/>
      <c r="CN14" s="454"/>
      <c r="CO14" s="454"/>
      <c r="CP14" s="454"/>
      <c r="CQ14" s="454"/>
      <c r="CR14" s="454"/>
      <c r="CS14" s="455"/>
      <c r="CT14" s="513">
        <v>45.3</v>
      </c>
      <c r="CU14" s="514"/>
      <c r="CV14" s="514"/>
      <c r="CW14" s="514"/>
      <c r="CX14" s="514"/>
      <c r="CY14" s="514"/>
      <c r="CZ14" s="514"/>
      <c r="DA14" s="515"/>
      <c r="DB14" s="513">
        <v>48.6</v>
      </c>
      <c r="DC14" s="514"/>
      <c r="DD14" s="514"/>
      <c r="DE14" s="514"/>
      <c r="DF14" s="514"/>
      <c r="DG14" s="514"/>
      <c r="DH14" s="514"/>
      <c r="DI14" s="515"/>
    </row>
    <row r="15" spans="1:119" ht="18.75" customHeight="1" x14ac:dyDescent="0.15">
      <c r="A15" s="178"/>
      <c r="B15" s="525"/>
      <c r="C15" s="526"/>
      <c r="D15" s="526"/>
      <c r="E15" s="526"/>
      <c r="F15" s="526"/>
      <c r="G15" s="526"/>
      <c r="H15" s="526"/>
      <c r="I15" s="526"/>
      <c r="J15" s="526"/>
      <c r="K15" s="527"/>
      <c r="L15" s="187"/>
      <c r="M15" s="500" t="s">
        <v>141</v>
      </c>
      <c r="N15" s="501"/>
      <c r="O15" s="501"/>
      <c r="P15" s="501"/>
      <c r="Q15" s="502"/>
      <c r="R15" s="503">
        <v>26343</v>
      </c>
      <c r="S15" s="504"/>
      <c r="T15" s="504"/>
      <c r="U15" s="504"/>
      <c r="V15" s="505"/>
      <c r="W15" s="506" t="s">
        <v>148</v>
      </c>
      <c r="X15" s="402"/>
      <c r="Y15" s="402"/>
      <c r="Z15" s="402"/>
      <c r="AA15" s="402"/>
      <c r="AB15" s="403"/>
      <c r="AC15" s="369">
        <v>3336</v>
      </c>
      <c r="AD15" s="370"/>
      <c r="AE15" s="370"/>
      <c r="AF15" s="370"/>
      <c r="AG15" s="371"/>
      <c r="AH15" s="369">
        <v>3956</v>
      </c>
      <c r="AI15" s="370"/>
      <c r="AJ15" s="370"/>
      <c r="AK15" s="370"/>
      <c r="AL15" s="429"/>
      <c r="AM15" s="473"/>
      <c r="AN15" s="373"/>
      <c r="AO15" s="373"/>
      <c r="AP15" s="373"/>
      <c r="AQ15" s="373"/>
      <c r="AR15" s="373"/>
      <c r="AS15" s="373"/>
      <c r="AT15" s="374"/>
      <c r="AU15" s="474"/>
      <c r="AV15" s="475"/>
      <c r="AW15" s="475"/>
      <c r="AX15" s="475"/>
      <c r="AY15" s="442" t="s">
        <v>149</v>
      </c>
      <c r="AZ15" s="443"/>
      <c r="BA15" s="443"/>
      <c r="BB15" s="443"/>
      <c r="BC15" s="443"/>
      <c r="BD15" s="443"/>
      <c r="BE15" s="443"/>
      <c r="BF15" s="443"/>
      <c r="BG15" s="443"/>
      <c r="BH15" s="443"/>
      <c r="BI15" s="443"/>
      <c r="BJ15" s="443"/>
      <c r="BK15" s="443"/>
      <c r="BL15" s="443"/>
      <c r="BM15" s="444"/>
      <c r="BN15" s="445">
        <v>3815393</v>
      </c>
      <c r="BO15" s="446"/>
      <c r="BP15" s="446"/>
      <c r="BQ15" s="446"/>
      <c r="BR15" s="446"/>
      <c r="BS15" s="446"/>
      <c r="BT15" s="446"/>
      <c r="BU15" s="447"/>
      <c r="BV15" s="445">
        <v>3975778</v>
      </c>
      <c r="BW15" s="446"/>
      <c r="BX15" s="446"/>
      <c r="BY15" s="446"/>
      <c r="BZ15" s="446"/>
      <c r="CA15" s="446"/>
      <c r="CB15" s="446"/>
      <c r="CC15" s="447"/>
      <c r="CD15" s="516" t="s">
        <v>150</v>
      </c>
      <c r="CE15" s="517"/>
      <c r="CF15" s="517"/>
      <c r="CG15" s="517"/>
      <c r="CH15" s="517"/>
      <c r="CI15" s="517"/>
      <c r="CJ15" s="517"/>
      <c r="CK15" s="517"/>
      <c r="CL15" s="517"/>
      <c r="CM15" s="517"/>
      <c r="CN15" s="517"/>
      <c r="CO15" s="517"/>
      <c r="CP15" s="517"/>
      <c r="CQ15" s="517"/>
      <c r="CR15" s="517"/>
      <c r="CS15" s="51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5"/>
      <c r="C16" s="526"/>
      <c r="D16" s="526"/>
      <c r="E16" s="526"/>
      <c r="F16" s="526"/>
      <c r="G16" s="526"/>
      <c r="H16" s="526"/>
      <c r="I16" s="526"/>
      <c r="J16" s="526"/>
      <c r="K16" s="527"/>
      <c r="L16" s="490" t="s">
        <v>151</v>
      </c>
      <c r="M16" s="491"/>
      <c r="N16" s="491"/>
      <c r="O16" s="491"/>
      <c r="P16" s="491"/>
      <c r="Q16" s="492"/>
      <c r="R16" s="493" t="s">
        <v>152</v>
      </c>
      <c r="S16" s="494"/>
      <c r="T16" s="494"/>
      <c r="U16" s="494"/>
      <c r="V16" s="495"/>
      <c r="W16" s="507"/>
      <c r="X16" s="405"/>
      <c r="Y16" s="405"/>
      <c r="Z16" s="405"/>
      <c r="AA16" s="405"/>
      <c r="AB16" s="406"/>
      <c r="AC16" s="496">
        <v>27.8</v>
      </c>
      <c r="AD16" s="497"/>
      <c r="AE16" s="497"/>
      <c r="AF16" s="497"/>
      <c r="AG16" s="498"/>
      <c r="AH16" s="496">
        <v>28.9</v>
      </c>
      <c r="AI16" s="497"/>
      <c r="AJ16" s="497"/>
      <c r="AK16" s="497"/>
      <c r="AL16" s="499"/>
      <c r="AM16" s="473"/>
      <c r="AN16" s="373"/>
      <c r="AO16" s="373"/>
      <c r="AP16" s="373"/>
      <c r="AQ16" s="373"/>
      <c r="AR16" s="373"/>
      <c r="AS16" s="373"/>
      <c r="AT16" s="374"/>
      <c r="AU16" s="474"/>
      <c r="AV16" s="475"/>
      <c r="AW16" s="475"/>
      <c r="AX16" s="475"/>
      <c r="AY16" s="430" t="s">
        <v>153</v>
      </c>
      <c r="AZ16" s="431"/>
      <c r="BA16" s="431"/>
      <c r="BB16" s="431"/>
      <c r="BC16" s="431"/>
      <c r="BD16" s="431"/>
      <c r="BE16" s="431"/>
      <c r="BF16" s="431"/>
      <c r="BG16" s="431"/>
      <c r="BH16" s="431"/>
      <c r="BI16" s="431"/>
      <c r="BJ16" s="431"/>
      <c r="BK16" s="431"/>
      <c r="BL16" s="431"/>
      <c r="BM16" s="432"/>
      <c r="BN16" s="416">
        <v>9185395</v>
      </c>
      <c r="BO16" s="417"/>
      <c r="BP16" s="417"/>
      <c r="BQ16" s="417"/>
      <c r="BR16" s="417"/>
      <c r="BS16" s="417"/>
      <c r="BT16" s="417"/>
      <c r="BU16" s="418"/>
      <c r="BV16" s="416">
        <v>8914255</v>
      </c>
      <c r="BW16" s="417"/>
      <c r="BX16" s="417"/>
      <c r="BY16" s="417"/>
      <c r="BZ16" s="417"/>
      <c r="CA16" s="417"/>
      <c r="CB16" s="417"/>
      <c r="CC16" s="418"/>
      <c r="CD16" s="191"/>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178"/>
      <c r="B17" s="528"/>
      <c r="C17" s="529"/>
      <c r="D17" s="529"/>
      <c r="E17" s="529"/>
      <c r="F17" s="529"/>
      <c r="G17" s="529"/>
      <c r="H17" s="529"/>
      <c r="I17" s="529"/>
      <c r="J17" s="529"/>
      <c r="K17" s="530"/>
      <c r="L17" s="192"/>
      <c r="M17" s="509" t="s">
        <v>154</v>
      </c>
      <c r="N17" s="510"/>
      <c r="O17" s="510"/>
      <c r="P17" s="510"/>
      <c r="Q17" s="511"/>
      <c r="R17" s="493" t="s">
        <v>155</v>
      </c>
      <c r="S17" s="494"/>
      <c r="T17" s="494"/>
      <c r="U17" s="494"/>
      <c r="V17" s="495"/>
      <c r="W17" s="506" t="s">
        <v>156</v>
      </c>
      <c r="X17" s="402"/>
      <c r="Y17" s="402"/>
      <c r="Z17" s="402"/>
      <c r="AA17" s="402"/>
      <c r="AB17" s="403"/>
      <c r="AC17" s="369">
        <v>7567</v>
      </c>
      <c r="AD17" s="370"/>
      <c r="AE17" s="370"/>
      <c r="AF17" s="370"/>
      <c r="AG17" s="371"/>
      <c r="AH17" s="369">
        <v>8513</v>
      </c>
      <c r="AI17" s="370"/>
      <c r="AJ17" s="370"/>
      <c r="AK17" s="370"/>
      <c r="AL17" s="429"/>
      <c r="AM17" s="473"/>
      <c r="AN17" s="373"/>
      <c r="AO17" s="373"/>
      <c r="AP17" s="373"/>
      <c r="AQ17" s="373"/>
      <c r="AR17" s="373"/>
      <c r="AS17" s="373"/>
      <c r="AT17" s="374"/>
      <c r="AU17" s="474"/>
      <c r="AV17" s="475"/>
      <c r="AW17" s="475"/>
      <c r="AX17" s="475"/>
      <c r="AY17" s="430" t="s">
        <v>157</v>
      </c>
      <c r="AZ17" s="431"/>
      <c r="BA17" s="431"/>
      <c r="BB17" s="431"/>
      <c r="BC17" s="431"/>
      <c r="BD17" s="431"/>
      <c r="BE17" s="431"/>
      <c r="BF17" s="431"/>
      <c r="BG17" s="431"/>
      <c r="BH17" s="431"/>
      <c r="BI17" s="431"/>
      <c r="BJ17" s="431"/>
      <c r="BK17" s="431"/>
      <c r="BL17" s="431"/>
      <c r="BM17" s="432"/>
      <c r="BN17" s="416">
        <v>4813053</v>
      </c>
      <c r="BO17" s="417"/>
      <c r="BP17" s="417"/>
      <c r="BQ17" s="417"/>
      <c r="BR17" s="417"/>
      <c r="BS17" s="417"/>
      <c r="BT17" s="417"/>
      <c r="BU17" s="418"/>
      <c r="BV17" s="416">
        <v>5023389</v>
      </c>
      <c r="BW17" s="417"/>
      <c r="BX17" s="417"/>
      <c r="BY17" s="417"/>
      <c r="BZ17" s="417"/>
      <c r="CA17" s="417"/>
      <c r="CB17" s="417"/>
      <c r="CC17" s="418"/>
      <c r="CD17" s="191"/>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178"/>
      <c r="B18" s="466" t="s">
        <v>158</v>
      </c>
      <c r="C18" s="467"/>
      <c r="D18" s="467"/>
      <c r="E18" s="468"/>
      <c r="F18" s="468"/>
      <c r="G18" s="468"/>
      <c r="H18" s="468"/>
      <c r="I18" s="468"/>
      <c r="J18" s="468"/>
      <c r="K18" s="468"/>
      <c r="L18" s="469">
        <v>565.15</v>
      </c>
      <c r="M18" s="469"/>
      <c r="N18" s="469"/>
      <c r="O18" s="469"/>
      <c r="P18" s="469"/>
      <c r="Q18" s="469"/>
      <c r="R18" s="470"/>
      <c r="S18" s="470"/>
      <c r="T18" s="470"/>
      <c r="U18" s="470"/>
      <c r="V18" s="471"/>
      <c r="W18" s="487"/>
      <c r="X18" s="488"/>
      <c r="Y18" s="488"/>
      <c r="Z18" s="488"/>
      <c r="AA18" s="488"/>
      <c r="AB18" s="512"/>
      <c r="AC18" s="386">
        <v>63.1</v>
      </c>
      <c r="AD18" s="387"/>
      <c r="AE18" s="387"/>
      <c r="AF18" s="387"/>
      <c r="AG18" s="472"/>
      <c r="AH18" s="386">
        <v>62.2</v>
      </c>
      <c r="AI18" s="387"/>
      <c r="AJ18" s="387"/>
      <c r="AK18" s="387"/>
      <c r="AL18" s="388"/>
      <c r="AM18" s="473"/>
      <c r="AN18" s="373"/>
      <c r="AO18" s="373"/>
      <c r="AP18" s="373"/>
      <c r="AQ18" s="373"/>
      <c r="AR18" s="373"/>
      <c r="AS18" s="373"/>
      <c r="AT18" s="374"/>
      <c r="AU18" s="474"/>
      <c r="AV18" s="475"/>
      <c r="AW18" s="475"/>
      <c r="AX18" s="475"/>
      <c r="AY18" s="430" t="s">
        <v>159</v>
      </c>
      <c r="AZ18" s="431"/>
      <c r="BA18" s="431"/>
      <c r="BB18" s="431"/>
      <c r="BC18" s="431"/>
      <c r="BD18" s="431"/>
      <c r="BE18" s="431"/>
      <c r="BF18" s="431"/>
      <c r="BG18" s="431"/>
      <c r="BH18" s="431"/>
      <c r="BI18" s="431"/>
      <c r="BJ18" s="431"/>
      <c r="BK18" s="431"/>
      <c r="BL18" s="431"/>
      <c r="BM18" s="432"/>
      <c r="BN18" s="416">
        <v>9798573</v>
      </c>
      <c r="BO18" s="417"/>
      <c r="BP18" s="417"/>
      <c r="BQ18" s="417"/>
      <c r="BR18" s="417"/>
      <c r="BS18" s="417"/>
      <c r="BT18" s="417"/>
      <c r="BU18" s="418"/>
      <c r="BV18" s="416">
        <v>9786550</v>
      </c>
      <c r="BW18" s="417"/>
      <c r="BX18" s="417"/>
      <c r="BY18" s="417"/>
      <c r="BZ18" s="417"/>
      <c r="CA18" s="417"/>
      <c r="CB18" s="417"/>
      <c r="CC18" s="418"/>
      <c r="CD18" s="191"/>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178"/>
      <c r="B19" s="466" t="s">
        <v>160</v>
      </c>
      <c r="C19" s="467"/>
      <c r="D19" s="467"/>
      <c r="E19" s="468"/>
      <c r="F19" s="468"/>
      <c r="G19" s="468"/>
      <c r="H19" s="468"/>
      <c r="I19" s="468"/>
      <c r="J19" s="468"/>
      <c r="K19" s="468"/>
      <c r="L19" s="476">
        <v>46</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161</v>
      </c>
      <c r="AZ19" s="431"/>
      <c r="BA19" s="431"/>
      <c r="BB19" s="431"/>
      <c r="BC19" s="431"/>
      <c r="BD19" s="431"/>
      <c r="BE19" s="431"/>
      <c r="BF19" s="431"/>
      <c r="BG19" s="431"/>
      <c r="BH19" s="431"/>
      <c r="BI19" s="431"/>
      <c r="BJ19" s="431"/>
      <c r="BK19" s="431"/>
      <c r="BL19" s="431"/>
      <c r="BM19" s="432"/>
      <c r="BN19" s="416">
        <v>13506438</v>
      </c>
      <c r="BO19" s="417"/>
      <c r="BP19" s="417"/>
      <c r="BQ19" s="417"/>
      <c r="BR19" s="417"/>
      <c r="BS19" s="417"/>
      <c r="BT19" s="417"/>
      <c r="BU19" s="418"/>
      <c r="BV19" s="416">
        <v>13092982</v>
      </c>
      <c r="BW19" s="417"/>
      <c r="BX19" s="417"/>
      <c r="BY19" s="417"/>
      <c r="BZ19" s="417"/>
      <c r="CA19" s="417"/>
      <c r="CB19" s="417"/>
      <c r="CC19" s="418"/>
      <c r="CD19" s="191"/>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178"/>
      <c r="B20" s="466" t="s">
        <v>162</v>
      </c>
      <c r="C20" s="467"/>
      <c r="D20" s="467"/>
      <c r="E20" s="468"/>
      <c r="F20" s="468"/>
      <c r="G20" s="468"/>
      <c r="H20" s="468"/>
      <c r="I20" s="468"/>
      <c r="J20" s="468"/>
      <c r="K20" s="468"/>
      <c r="L20" s="476">
        <v>10739</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91"/>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178"/>
      <c r="B21" s="463" t="s">
        <v>163</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91"/>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178"/>
      <c r="B22" s="392" t="s">
        <v>164</v>
      </c>
      <c r="C22" s="393"/>
      <c r="D22" s="394"/>
      <c r="E22" s="401" t="s">
        <v>1</v>
      </c>
      <c r="F22" s="402"/>
      <c r="G22" s="402"/>
      <c r="H22" s="402"/>
      <c r="I22" s="402"/>
      <c r="J22" s="402"/>
      <c r="K22" s="403"/>
      <c r="L22" s="401" t="s">
        <v>165</v>
      </c>
      <c r="M22" s="402"/>
      <c r="N22" s="402"/>
      <c r="O22" s="402"/>
      <c r="P22" s="403"/>
      <c r="Q22" s="407" t="s">
        <v>166</v>
      </c>
      <c r="R22" s="408"/>
      <c r="S22" s="408"/>
      <c r="T22" s="408"/>
      <c r="U22" s="408"/>
      <c r="V22" s="409"/>
      <c r="W22" s="458" t="s">
        <v>167</v>
      </c>
      <c r="X22" s="393"/>
      <c r="Y22" s="394"/>
      <c r="Z22" s="401" t="s">
        <v>1</v>
      </c>
      <c r="AA22" s="402"/>
      <c r="AB22" s="402"/>
      <c r="AC22" s="402"/>
      <c r="AD22" s="402"/>
      <c r="AE22" s="402"/>
      <c r="AF22" s="402"/>
      <c r="AG22" s="403"/>
      <c r="AH22" s="419" t="s">
        <v>168</v>
      </c>
      <c r="AI22" s="402"/>
      <c r="AJ22" s="402"/>
      <c r="AK22" s="402"/>
      <c r="AL22" s="403"/>
      <c r="AM22" s="419" t="s">
        <v>169</v>
      </c>
      <c r="AN22" s="420"/>
      <c r="AO22" s="420"/>
      <c r="AP22" s="420"/>
      <c r="AQ22" s="420"/>
      <c r="AR22" s="421"/>
      <c r="AS22" s="407" t="s">
        <v>166</v>
      </c>
      <c r="AT22" s="408"/>
      <c r="AU22" s="408"/>
      <c r="AV22" s="408"/>
      <c r="AW22" s="408"/>
      <c r="AX22" s="425"/>
      <c r="AY22" s="442" t="s">
        <v>170</v>
      </c>
      <c r="AZ22" s="443"/>
      <c r="BA22" s="443"/>
      <c r="BB22" s="443"/>
      <c r="BC22" s="443"/>
      <c r="BD22" s="443"/>
      <c r="BE22" s="443"/>
      <c r="BF22" s="443"/>
      <c r="BG22" s="443"/>
      <c r="BH22" s="443"/>
      <c r="BI22" s="443"/>
      <c r="BJ22" s="443"/>
      <c r="BK22" s="443"/>
      <c r="BL22" s="443"/>
      <c r="BM22" s="444"/>
      <c r="BN22" s="445">
        <v>14114488</v>
      </c>
      <c r="BO22" s="446"/>
      <c r="BP22" s="446"/>
      <c r="BQ22" s="446"/>
      <c r="BR22" s="446"/>
      <c r="BS22" s="446"/>
      <c r="BT22" s="446"/>
      <c r="BU22" s="447"/>
      <c r="BV22" s="445">
        <v>14718987</v>
      </c>
      <c r="BW22" s="446"/>
      <c r="BX22" s="446"/>
      <c r="BY22" s="446"/>
      <c r="BZ22" s="446"/>
      <c r="CA22" s="446"/>
      <c r="CB22" s="446"/>
      <c r="CC22" s="447"/>
      <c r="CD22" s="191"/>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178"/>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171</v>
      </c>
      <c r="AZ23" s="431"/>
      <c r="BA23" s="431"/>
      <c r="BB23" s="431"/>
      <c r="BC23" s="431"/>
      <c r="BD23" s="431"/>
      <c r="BE23" s="431"/>
      <c r="BF23" s="431"/>
      <c r="BG23" s="431"/>
      <c r="BH23" s="431"/>
      <c r="BI23" s="431"/>
      <c r="BJ23" s="431"/>
      <c r="BK23" s="431"/>
      <c r="BL23" s="431"/>
      <c r="BM23" s="432"/>
      <c r="BN23" s="416">
        <v>8886366</v>
      </c>
      <c r="BO23" s="417"/>
      <c r="BP23" s="417"/>
      <c r="BQ23" s="417"/>
      <c r="BR23" s="417"/>
      <c r="BS23" s="417"/>
      <c r="BT23" s="417"/>
      <c r="BU23" s="418"/>
      <c r="BV23" s="416">
        <v>9102681</v>
      </c>
      <c r="BW23" s="417"/>
      <c r="BX23" s="417"/>
      <c r="BY23" s="417"/>
      <c r="BZ23" s="417"/>
      <c r="CA23" s="417"/>
      <c r="CB23" s="417"/>
      <c r="CC23" s="418"/>
      <c r="CD23" s="191"/>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178"/>
      <c r="B24" s="395"/>
      <c r="C24" s="396"/>
      <c r="D24" s="397"/>
      <c r="E24" s="372" t="s">
        <v>172</v>
      </c>
      <c r="F24" s="373"/>
      <c r="G24" s="373"/>
      <c r="H24" s="373"/>
      <c r="I24" s="373"/>
      <c r="J24" s="373"/>
      <c r="K24" s="374"/>
      <c r="L24" s="369">
        <v>1</v>
      </c>
      <c r="M24" s="370"/>
      <c r="N24" s="370"/>
      <c r="O24" s="370"/>
      <c r="P24" s="371"/>
      <c r="Q24" s="369">
        <v>8010</v>
      </c>
      <c r="R24" s="370"/>
      <c r="S24" s="370"/>
      <c r="T24" s="370"/>
      <c r="U24" s="370"/>
      <c r="V24" s="371"/>
      <c r="W24" s="459"/>
      <c r="X24" s="396"/>
      <c r="Y24" s="397"/>
      <c r="Z24" s="372" t="s">
        <v>173</v>
      </c>
      <c r="AA24" s="373"/>
      <c r="AB24" s="373"/>
      <c r="AC24" s="373"/>
      <c r="AD24" s="373"/>
      <c r="AE24" s="373"/>
      <c r="AF24" s="373"/>
      <c r="AG24" s="374"/>
      <c r="AH24" s="369">
        <v>302</v>
      </c>
      <c r="AI24" s="370"/>
      <c r="AJ24" s="370"/>
      <c r="AK24" s="370"/>
      <c r="AL24" s="371"/>
      <c r="AM24" s="369">
        <v>946770</v>
      </c>
      <c r="AN24" s="370"/>
      <c r="AO24" s="370"/>
      <c r="AP24" s="370"/>
      <c r="AQ24" s="370"/>
      <c r="AR24" s="371"/>
      <c r="AS24" s="369">
        <v>3135</v>
      </c>
      <c r="AT24" s="370"/>
      <c r="AU24" s="370"/>
      <c r="AV24" s="370"/>
      <c r="AW24" s="370"/>
      <c r="AX24" s="429"/>
      <c r="AY24" s="389" t="s">
        <v>174</v>
      </c>
      <c r="AZ24" s="390"/>
      <c r="BA24" s="390"/>
      <c r="BB24" s="390"/>
      <c r="BC24" s="390"/>
      <c r="BD24" s="390"/>
      <c r="BE24" s="390"/>
      <c r="BF24" s="390"/>
      <c r="BG24" s="390"/>
      <c r="BH24" s="390"/>
      <c r="BI24" s="390"/>
      <c r="BJ24" s="390"/>
      <c r="BK24" s="390"/>
      <c r="BL24" s="390"/>
      <c r="BM24" s="391"/>
      <c r="BN24" s="416">
        <v>7244690</v>
      </c>
      <c r="BO24" s="417"/>
      <c r="BP24" s="417"/>
      <c r="BQ24" s="417"/>
      <c r="BR24" s="417"/>
      <c r="BS24" s="417"/>
      <c r="BT24" s="417"/>
      <c r="BU24" s="418"/>
      <c r="BV24" s="416">
        <v>7624379</v>
      </c>
      <c r="BW24" s="417"/>
      <c r="BX24" s="417"/>
      <c r="BY24" s="417"/>
      <c r="BZ24" s="417"/>
      <c r="CA24" s="417"/>
      <c r="CB24" s="417"/>
      <c r="CC24" s="418"/>
      <c r="CD24" s="191"/>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178"/>
      <c r="B25" s="395"/>
      <c r="C25" s="396"/>
      <c r="D25" s="397"/>
      <c r="E25" s="372" t="s">
        <v>175</v>
      </c>
      <c r="F25" s="373"/>
      <c r="G25" s="373"/>
      <c r="H25" s="373"/>
      <c r="I25" s="373"/>
      <c r="J25" s="373"/>
      <c r="K25" s="374"/>
      <c r="L25" s="369">
        <v>1</v>
      </c>
      <c r="M25" s="370"/>
      <c r="N25" s="370"/>
      <c r="O25" s="370"/>
      <c r="P25" s="371"/>
      <c r="Q25" s="369">
        <v>6620</v>
      </c>
      <c r="R25" s="370"/>
      <c r="S25" s="370"/>
      <c r="T25" s="370"/>
      <c r="U25" s="370"/>
      <c r="V25" s="371"/>
      <c r="W25" s="459"/>
      <c r="X25" s="396"/>
      <c r="Y25" s="397"/>
      <c r="Z25" s="372" t="s">
        <v>176</v>
      </c>
      <c r="AA25" s="373"/>
      <c r="AB25" s="373"/>
      <c r="AC25" s="373"/>
      <c r="AD25" s="373"/>
      <c r="AE25" s="373"/>
      <c r="AF25" s="373"/>
      <c r="AG25" s="374"/>
      <c r="AH25" s="369" t="s">
        <v>140</v>
      </c>
      <c r="AI25" s="370"/>
      <c r="AJ25" s="370"/>
      <c r="AK25" s="370"/>
      <c r="AL25" s="371"/>
      <c r="AM25" s="369" t="s">
        <v>140</v>
      </c>
      <c r="AN25" s="370"/>
      <c r="AO25" s="370"/>
      <c r="AP25" s="370"/>
      <c r="AQ25" s="370"/>
      <c r="AR25" s="371"/>
      <c r="AS25" s="369" t="s">
        <v>140</v>
      </c>
      <c r="AT25" s="370"/>
      <c r="AU25" s="370"/>
      <c r="AV25" s="370"/>
      <c r="AW25" s="370"/>
      <c r="AX25" s="429"/>
      <c r="AY25" s="442" t="s">
        <v>177</v>
      </c>
      <c r="AZ25" s="443"/>
      <c r="BA25" s="443"/>
      <c r="BB25" s="443"/>
      <c r="BC25" s="443"/>
      <c r="BD25" s="443"/>
      <c r="BE25" s="443"/>
      <c r="BF25" s="443"/>
      <c r="BG25" s="443"/>
      <c r="BH25" s="443"/>
      <c r="BI25" s="443"/>
      <c r="BJ25" s="443"/>
      <c r="BK25" s="443"/>
      <c r="BL25" s="443"/>
      <c r="BM25" s="444"/>
      <c r="BN25" s="445">
        <v>743321</v>
      </c>
      <c r="BO25" s="446"/>
      <c r="BP25" s="446"/>
      <c r="BQ25" s="446"/>
      <c r="BR25" s="446"/>
      <c r="BS25" s="446"/>
      <c r="BT25" s="446"/>
      <c r="BU25" s="447"/>
      <c r="BV25" s="445">
        <v>1117716</v>
      </c>
      <c r="BW25" s="446"/>
      <c r="BX25" s="446"/>
      <c r="BY25" s="446"/>
      <c r="BZ25" s="446"/>
      <c r="CA25" s="446"/>
      <c r="CB25" s="446"/>
      <c r="CC25" s="447"/>
      <c r="CD25" s="191"/>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178"/>
      <c r="B26" s="395"/>
      <c r="C26" s="396"/>
      <c r="D26" s="397"/>
      <c r="E26" s="372" t="s">
        <v>178</v>
      </c>
      <c r="F26" s="373"/>
      <c r="G26" s="373"/>
      <c r="H26" s="373"/>
      <c r="I26" s="373"/>
      <c r="J26" s="373"/>
      <c r="K26" s="374"/>
      <c r="L26" s="369">
        <v>1</v>
      </c>
      <c r="M26" s="370"/>
      <c r="N26" s="370"/>
      <c r="O26" s="370"/>
      <c r="P26" s="371"/>
      <c r="Q26" s="369">
        <v>5700</v>
      </c>
      <c r="R26" s="370"/>
      <c r="S26" s="370"/>
      <c r="T26" s="370"/>
      <c r="U26" s="370"/>
      <c r="V26" s="371"/>
      <c r="W26" s="459"/>
      <c r="X26" s="396"/>
      <c r="Y26" s="397"/>
      <c r="Z26" s="372" t="s">
        <v>179</v>
      </c>
      <c r="AA26" s="427"/>
      <c r="AB26" s="427"/>
      <c r="AC26" s="427"/>
      <c r="AD26" s="427"/>
      <c r="AE26" s="427"/>
      <c r="AF26" s="427"/>
      <c r="AG26" s="428"/>
      <c r="AH26" s="369">
        <v>7</v>
      </c>
      <c r="AI26" s="370"/>
      <c r="AJ26" s="370"/>
      <c r="AK26" s="370"/>
      <c r="AL26" s="371"/>
      <c r="AM26" s="369">
        <v>23765</v>
      </c>
      <c r="AN26" s="370"/>
      <c r="AO26" s="370"/>
      <c r="AP26" s="370"/>
      <c r="AQ26" s="370"/>
      <c r="AR26" s="371"/>
      <c r="AS26" s="369">
        <v>3395</v>
      </c>
      <c r="AT26" s="370"/>
      <c r="AU26" s="370"/>
      <c r="AV26" s="370"/>
      <c r="AW26" s="370"/>
      <c r="AX26" s="429"/>
      <c r="AY26" s="456" t="s">
        <v>180</v>
      </c>
      <c r="AZ26" s="376"/>
      <c r="BA26" s="376"/>
      <c r="BB26" s="376"/>
      <c r="BC26" s="376"/>
      <c r="BD26" s="376"/>
      <c r="BE26" s="376"/>
      <c r="BF26" s="376"/>
      <c r="BG26" s="376"/>
      <c r="BH26" s="376"/>
      <c r="BI26" s="376"/>
      <c r="BJ26" s="376"/>
      <c r="BK26" s="376"/>
      <c r="BL26" s="376"/>
      <c r="BM26" s="457"/>
      <c r="BN26" s="416" t="s">
        <v>181</v>
      </c>
      <c r="BO26" s="417"/>
      <c r="BP26" s="417"/>
      <c r="BQ26" s="417"/>
      <c r="BR26" s="417"/>
      <c r="BS26" s="417"/>
      <c r="BT26" s="417"/>
      <c r="BU26" s="418"/>
      <c r="BV26" s="416" t="s">
        <v>140</v>
      </c>
      <c r="BW26" s="417"/>
      <c r="BX26" s="417"/>
      <c r="BY26" s="417"/>
      <c r="BZ26" s="417"/>
      <c r="CA26" s="417"/>
      <c r="CB26" s="417"/>
      <c r="CC26" s="418"/>
      <c r="CD26" s="191"/>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178"/>
      <c r="B27" s="395"/>
      <c r="C27" s="396"/>
      <c r="D27" s="397"/>
      <c r="E27" s="372" t="s">
        <v>182</v>
      </c>
      <c r="F27" s="373"/>
      <c r="G27" s="373"/>
      <c r="H27" s="373"/>
      <c r="I27" s="373"/>
      <c r="J27" s="373"/>
      <c r="K27" s="374"/>
      <c r="L27" s="369">
        <v>1</v>
      </c>
      <c r="M27" s="370"/>
      <c r="N27" s="370"/>
      <c r="O27" s="370"/>
      <c r="P27" s="371"/>
      <c r="Q27" s="369">
        <v>3740</v>
      </c>
      <c r="R27" s="370"/>
      <c r="S27" s="370"/>
      <c r="T27" s="370"/>
      <c r="U27" s="370"/>
      <c r="V27" s="371"/>
      <c r="W27" s="459"/>
      <c r="X27" s="396"/>
      <c r="Y27" s="397"/>
      <c r="Z27" s="372" t="s">
        <v>183</v>
      </c>
      <c r="AA27" s="373"/>
      <c r="AB27" s="373"/>
      <c r="AC27" s="373"/>
      <c r="AD27" s="373"/>
      <c r="AE27" s="373"/>
      <c r="AF27" s="373"/>
      <c r="AG27" s="374"/>
      <c r="AH27" s="369">
        <v>2</v>
      </c>
      <c r="AI27" s="370"/>
      <c r="AJ27" s="370"/>
      <c r="AK27" s="370"/>
      <c r="AL27" s="371"/>
      <c r="AM27" s="369" t="s">
        <v>184</v>
      </c>
      <c r="AN27" s="370"/>
      <c r="AO27" s="370"/>
      <c r="AP27" s="370"/>
      <c r="AQ27" s="370"/>
      <c r="AR27" s="371"/>
      <c r="AS27" s="369" t="s">
        <v>184</v>
      </c>
      <c r="AT27" s="370"/>
      <c r="AU27" s="370"/>
      <c r="AV27" s="370"/>
      <c r="AW27" s="370"/>
      <c r="AX27" s="429"/>
      <c r="AY27" s="453" t="s">
        <v>185</v>
      </c>
      <c r="AZ27" s="454"/>
      <c r="BA27" s="454"/>
      <c r="BB27" s="454"/>
      <c r="BC27" s="454"/>
      <c r="BD27" s="454"/>
      <c r="BE27" s="454"/>
      <c r="BF27" s="454"/>
      <c r="BG27" s="454"/>
      <c r="BH27" s="454"/>
      <c r="BI27" s="454"/>
      <c r="BJ27" s="454"/>
      <c r="BK27" s="454"/>
      <c r="BL27" s="454"/>
      <c r="BM27" s="455"/>
      <c r="BN27" s="450" t="s">
        <v>140</v>
      </c>
      <c r="BO27" s="451"/>
      <c r="BP27" s="451"/>
      <c r="BQ27" s="451"/>
      <c r="BR27" s="451"/>
      <c r="BS27" s="451"/>
      <c r="BT27" s="451"/>
      <c r="BU27" s="452"/>
      <c r="BV27" s="450" t="s">
        <v>140</v>
      </c>
      <c r="BW27" s="451"/>
      <c r="BX27" s="451"/>
      <c r="BY27" s="451"/>
      <c r="BZ27" s="451"/>
      <c r="CA27" s="451"/>
      <c r="CB27" s="451"/>
      <c r="CC27" s="452"/>
      <c r="CD27" s="193"/>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178"/>
      <c r="B28" s="395"/>
      <c r="C28" s="396"/>
      <c r="D28" s="397"/>
      <c r="E28" s="372" t="s">
        <v>186</v>
      </c>
      <c r="F28" s="373"/>
      <c r="G28" s="373"/>
      <c r="H28" s="373"/>
      <c r="I28" s="373"/>
      <c r="J28" s="373"/>
      <c r="K28" s="374"/>
      <c r="L28" s="369">
        <v>1</v>
      </c>
      <c r="M28" s="370"/>
      <c r="N28" s="370"/>
      <c r="O28" s="370"/>
      <c r="P28" s="371"/>
      <c r="Q28" s="369">
        <v>3130</v>
      </c>
      <c r="R28" s="370"/>
      <c r="S28" s="370"/>
      <c r="T28" s="370"/>
      <c r="U28" s="370"/>
      <c r="V28" s="371"/>
      <c r="W28" s="459"/>
      <c r="X28" s="396"/>
      <c r="Y28" s="397"/>
      <c r="Z28" s="372" t="s">
        <v>187</v>
      </c>
      <c r="AA28" s="373"/>
      <c r="AB28" s="373"/>
      <c r="AC28" s="373"/>
      <c r="AD28" s="373"/>
      <c r="AE28" s="373"/>
      <c r="AF28" s="373"/>
      <c r="AG28" s="374"/>
      <c r="AH28" s="369" t="s">
        <v>140</v>
      </c>
      <c r="AI28" s="370"/>
      <c r="AJ28" s="370"/>
      <c r="AK28" s="370"/>
      <c r="AL28" s="371"/>
      <c r="AM28" s="369" t="s">
        <v>140</v>
      </c>
      <c r="AN28" s="370"/>
      <c r="AO28" s="370"/>
      <c r="AP28" s="370"/>
      <c r="AQ28" s="370"/>
      <c r="AR28" s="371"/>
      <c r="AS28" s="369" t="s">
        <v>140</v>
      </c>
      <c r="AT28" s="370"/>
      <c r="AU28" s="370"/>
      <c r="AV28" s="370"/>
      <c r="AW28" s="370"/>
      <c r="AX28" s="429"/>
      <c r="AY28" s="433" t="s">
        <v>188</v>
      </c>
      <c r="AZ28" s="434"/>
      <c r="BA28" s="434"/>
      <c r="BB28" s="435"/>
      <c r="BC28" s="442" t="s">
        <v>48</v>
      </c>
      <c r="BD28" s="443"/>
      <c r="BE28" s="443"/>
      <c r="BF28" s="443"/>
      <c r="BG28" s="443"/>
      <c r="BH28" s="443"/>
      <c r="BI28" s="443"/>
      <c r="BJ28" s="443"/>
      <c r="BK28" s="443"/>
      <c r="BL28" s="443"/>
      <c r="BM28" s="444"/>
      <c r="BN28" s="445">
        <v>1747028</v>
      </c>
      <c r="BO28" s="446"/>
      <c r="BP28" s="446"/>
      <c r="BQ28" s="446"/>
      <c r="BR28" s="446"/>
      <c r="BS28" s="446"/>
      <c r="BT28" s="446"/>
      <c r="BU28" s="447"/>
      <c r="BV28" s="445">
        <v>1797028</v>
      </c>
      <c r="BW28" s="446"/>
      <c r="BX28" s="446"/>
      <c r="BY28" s="446"/>
      <c r="BZ28" s="446"/>
      <c r="CA28" s="446"/>
      <c r="CB28" s="446"/>
      <c r="CC28" s="447"/>
      <c r="CD28" s="191"/>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178"/>
      <c r="B29" s="395"/>
      <c r="C29" s="396"/>
      <c r="D29" s="397"/>
      <c r="E29" s="372" t="s">
        <v>189</v>
      </c>
      <c r="F29" s="373"/>
      <c r="G29" s="373"/>
      <c r="H29" s="373"/>
      <c r="I29" s="373"/>
      <c r="J29" s="373"/>
      <c r="K29" s="374"/>
      <c r="L29" s="369">
        <v>14</v>
      </c>
      <c r="M29" s="370"/>
      <c r="N29" s="370"/>
      <c r="O29" s="370"/>
      <c r="P29" s="371"/>
      <c r="Q29" s="369">
        <v>2960</v>
      </c>
      <c r="R29" s="370"/>
      <c r="S29" s="370"/>
      <c r="T29" s="370"/>
      <c r="U29" s="370"/>
      <c r="V29" s="371"/>
      <c r="W29" s="460"/>
      <c r="X29" s="461"/>
      <c r="Y29" s="462"/>
      <c r="Z29" s="372" t="s">
        <v>190</v>
      </c>
      <c r="AA29" s="373"/>
      <c r="AB29" s="373"/>
      <c r="AC29" s="373"/>
      <c r="AD29" s="373"/>
      <c r="AE29" s="373"/>
      <c r="AF29" s="373"/>
      <c r="AG29" s="374"/>
      <c r="AH29" s="369">
        <v>304</v>
      </c>
      <c r="AI29" s="370"/>
      <c r="AJ29" s="370"/>
      <c r="AK29" s="370"/>
      <c r="AL29" s="371"/>
      <c r="AM29" s="369">
        <v>953116</v>
      </c>
      <c r="AN29" s="370"/>
      <c r="AO29" s="370"/>
      <c r="AP29" s="370"/>
      <c r="AQ29" s="370"/>
      <c r="AR29" s="371"/>
      <c r="AS29" s="369">
        <v>3135</v>
      </c>
      <c r="AT29" s="370"/>
      <c r="AU29" s="370"/>
      <c r="AV29" s="370"/>
      <c r="AW29" s="370"/>
      <c r="AX29" s="429"/>
      <c r="AY29" s="436"/>
      <c r="AZ29" s="437"/>
      <c r="BA29" s="437"/>
      <c r="BB29" s="438"/>
      <c r="BC29" s="430" t="s">
        <v>191</v>
      </c>
      <c r="BD29" s="431"/>
      <c r="BE29" s="431"/>
      <c r="BF29" s="431"/>
      <c r="BG29" s="431"/>
      <c r="BH29" s="431"/>
      <c r="BI29" s="431"/>
      <c r="BJ29" s="431"/>
      <c r="BK29" s="431"/>
      <c r="BL29" s="431"/>
      <c r="BM29" s="432"/>
      <c r="BN29" s="416" t="s">
        <v>140</v>
      </c>
      <c r="BO29" s="417"/>
      <c r="BP29" s="417"/>
      <c r="BQ29" s="417"/>
      <c r="BR29" s="417"/>
      <c r="BS29" s="417"/>
      <c r="BT29" s="417"/>
      <c r="BU29" s="418"/>
      <c r="BV29" s="416" t="s">
        <v>140</v>
      </c>
      <c r="BW29" s="417"/>
      <c r="BX29" s="417"/>
      <c r="BY29" s="417"/>
      <c r="BZ29" s="417"/>
      <c r="CA29" s="417"/>
      <c r="CB29" s="417"/>
      <c r="CC29" s="418"/>
      <c r="CD29" s="193"/>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178"/>
      <c r="B30" s="398"/>
      <c r="C30" s="399"/>
      <c r="D30" s="400"/>
      <c r="E30" s="377"/>
      <c r="F30" s="378"/>
      <c r="G30" s="378"/>
      <c r="H30" s="378"/>
      <c r="I30" s="378"/>
      <c r="J30" s="378"/>
      <c r="K30" s="379"/>
      <c r="L30" s="380"/>
      <c r="M30" s="381"/>
      <c r="N30" s="381"/>
      <c r="O30" s="381"/>
      <c r="P30" s="382"/>
      <c r="Q30" s="380"/>
      <c r="R30" s="381"/>
      <c r="S30" s="381"/>
      <c r="T30" s="381"/>
      <c r="U30" s="381"/>
      <c r="V30" s="382"/>
      <c r="W30" s="383" t="s">
        <v>192</v>
      </c>
      <c r="X30" s="384"/>
      <c r="Y30" s="384"/>
      <c r="Z30" s="384"/>
      <c r="AA30" s="384"/>
      <c r="AB30" s="384"/>
      <c r="AC30" s="384"/>
      <c r="AD30" s="384"/>
      <c r="AE30" s="384"/>
      <c r="AF30" s="384"/>
      <c r="AG30" s="385"/>
      <c r="AH30" s="386">
        <v>96.7</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50</v>
      </c>
      <c r="BD30" s="390"/>
      <c r="BE30" s="390"/>
      <c r="BF30" s="390"/>
      <c r="BG30" s="390"/>
      <c r="BH30" s="390"/>
      <c r="BI30" s="390"/>
      <c r="BJ30" s="390"/>
      <c r="BK30" s="390"/>
      <c r="BL30" s="390"/>
      <c r="BM30" s="391"/>
      <c r="BN30" s="450">
        <v>2560392</v>
      </c>
      <c r="BO30" s="451"/>
      <c r="BP30" s="451"/>
      <c r="BQ30" s="451"/>
      <c r="BR30" s="451"/>
      <c r="BS30" s="451"/>
      <c r="BT30" s="451"/>
      <c r="BU30" s="452"/>
      <c r="BV30" s="450">
        <v>2536290</v>
      </c>
      <c r="BW30" s="451"/>
      <c r="BX30" s="451"/>
      <c r="BY30" s="451"/>
      <c r="BZ30" s="451"/>
      <c r="CA30" s="451"/>
      <c r="CB30" s="451"/>
      <c r="CC30" s="4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193</v>
      </c>
      <c r="D32" s="375"/>
      <c r="E32" s="375"/>
      <c r="F32" s="375"/>
      <c r="G32" s="375"/>
      <c r="H32" s="375"/>
      <c r="I32" s="375"/>
      <c r="J32" s="375"/>
      <c r="K32" s="375"/>
      <c r="L32" s="375"/>
      <c r="M32" s="375"/>
      <c r="N32" s="375"/>
      <c r="O32" s="375"/>
      <c r="P32" s="375"/>
      <c r="Q32" s="375"/>
      <c r="R32" s="375"/>
      <c r="S32" s="375"/>
      <c r="U32" s="376" t="s">
        <v>194</v>
      </c>
      <c r="V32" s="376"/>
      <c r="W32" s="376"/>
      <c r="X32" s="376"/>
      <c r="Y32" s="376"/>
      <c r="Z32" s="376"/>
      <c r="AA32" s="376"/>
      <c r="AB32" s="376"/>
      <c r="AC32" s="376"/>
      <c r="AD32" s="376"/>
      <c r="AE32" s="376"/>
      <c r="AF32" s="376"/>
      <c r="AG32" s="376"/>
      <c r="AH32" s="376"/>
      <c r="AI32" s="376"/>
      <c r="AJ32" s="376"/>
      <c r="AK32" s="376"/>
      <c r="AM32" s="376" t="s">
        <v>195</v>
      </c>
      <c r="AN32" s="376"/>
      <c r="AO32" s="376"/>
      <c r="AP32" s="376"/>
      <c r="AQ32" s="376"/>
      <c r="AR32" s="376"/>
      <c r="AS32" s="376"/>
      <c r="AT32" s="376"/>
      <c r="AU32" s="376"/>
      <c r="AV32" s="376"/>
      <c r="AW32" s="376"/>
      <c r="AX32" s="376"/>
      <c r="AY32" s="376"/>
      <c r="AZ32" s="376"/>
      <c r="BA32" s="376"/>
      <c r="BB32" s="376"/>
      <c r="BC32" s="376"/>
      <c r="BE32" s="376" t="s">
        <v>196</v>
      </c>
      <c r="BF32" s="376"/>
      <c r="BG32" s="376"/>
      <c r="BH32" s="376"/>
      <c r="BI32" s="376"/>
      <c r="BJ32" s="376"/>
      <c r="BK32" s="376"/>
      <c r="BL32" s="376"/>
      <c r="BM32" s="376"/>
      <c r="BN32" s="376"/>
      <c r="BO32" s="376"/>
      <c r="BP32" s="376"/>
      <c r="BQ32" s="376"/>
      <c r="BR32" s="376"/>
      <c r="BS32" s="376"/>
      <c r="BT32" s="376"/>
      <c r="BU32" s="376"/>
      <c r="BW32" s="376" t="s">
        <v>197</v>
      </c>
      <c r="BX32" s="376"/>
      <c r="BY32" s="376"/>
      <c r="BZ32" s="376"/>
      <c r="CA32" s="376"/>
      <c r="CB32" s="376"/>
      <c r="CC32" s="376"/>
      <c r="CD32" s="376"/>
      <c r="CE32" s="376"/>
      <c r="CF32" s="376"/>
      <c r="CG32" s="376"/>
      <c r="CH32" s="376"/>
      <c r="CI32" s="376"/>
      <c r="CJ32" s="376"/>
      <c r="CK32" s="376"/>
      <c r="CL32" s="376"/>
      <c r="CM32" s="376"/>
      <c r="CO32" s="376" t="s">
        <v>198</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68" t="s">
        <v>199</v>
      </c>
      <c r="D33" s="368"/>
      <c r="E33" s="367" t="s">
        <v>200</v>
      </c>
      <c r="F33" s="367"/>
      <c r="G33" s="367"/>
      <c r="H33" s="367"/>
      <c r="I33" s="367"/>
      <c r="J33" s="367"/>
      <c r="K33" s="367"/>
      <c r="L33" s="367"/>
      <c r="M33" s="367"/>
      <c r="N33" s="367"/>
      <c r="O33" s="367"/>
      <c r="P33" s="367"/>
      <c r="Q33" s="367"/>
      <c r="R33" s="367"/>
      <c r="S33" s="367"/>
      <c r="T33" s="203"/>
      <c r="U33" s="368" t="s">
        <v>199</v>
      </c>
      <c r="V33" s="368"/>
      <c r="W33" s="367" t="s">
        <v>201</v>
      </c>
      <c r="X33" s="367"/>
      <c r="Y33" s="367"/>
      <c r="Z33" s="367"/>
      <c r="AA33" s="367"/>
      <c r="AB33" s="367"/>
      <c r="AC33" s="367"/>
      <c r="AD33" s="367"/>
      <c r="AE33" s="367"/>
      <c r="AF33" s="367"/>
      <c r="AG33" s="367"/>
      <c r="AH33" s="367"/>
      <c r="AI33" s="367"/>
      <c r="AJ33" s="367"/>
      <c r="AK33" s="367"/>
      <c r="AL33" s="203"/>
      <c r="AM33" s="368" t="s">
        <v>199</v>
      </c>
      <c r="AN33" s="368"/>
      <c r="AO33" s="367" t="s">
        <v>201</v>
      </c>
      <c r="AP33" s="367"/>
      <c r="AQ33" s="367"/>
      <c r="AR33" s="367"/>
      <c r="AS33" s="367"/>
      <c r="AT33" s="367"/>
      <c r="AU33" s="367"/>
      <c r="AV33" s="367"/>
      <c r="AW33" s="367"/>
      <c r="AX33" s="367"/>
      <c r="AY33" s="367"/>
      <c r="AZ33" s="367"/>
      <c r="BA33" s="367"/>
      <c r="BB33" s="367"/>
      <c r="BC33" s="367"/>
      <c r="BD33" s="204"/>
      <c r="BE33" s="367" t="s">
        <v>202</v>
      </c>
      <c r="BF33" s="367"/>
      <c r="BG33" s="367" t="s">
        <v>203</v>
      </c>
      <c r="BH33" s="367"/>
      <c r="BI33" s="367"/>
      <c r="BJ33" s="367"/>
      <c r="BK33" s="367"/>
      <c r="BL33" s="367"/>
      <c r="BM33" s="367"/>
      <c r="BN33" s="367"/>
      <c r="BO33" s="367"/>
      <c r="BP33" s="367"/>
      <c r="BQ33" s="367"/>
      <c r="BR33" s="367"/>
      <c r="BS33" s="367"/>
      <c r="BT33" s="367"/>
      <c r="BU33" s="367"/>
      <c r="BV33" s="204"/>
      <c r="BW33" s="368" t="s">
        <v>202</v>
      </c>
      <c r="BX33" s="368"/>
      <c r="BY33" s="367" t="s">
        <v>204</v>
      </c>
      <c r="BZ33" s="367"/>
      <c r="CA33" s="367"/>
      <c r="CB33" s="367"/>
      <c r="CC33" s="367"/>
      <c r="CD33" s="367"/>
      <c r="CE33" s="367"/>
      <c r="CF33" s="367"/>
      <c r="CG33" s="367"/>
      <c r="CH33" s="367"/>
      <c r="CI33" s="367"/>
      <c r="CJ33" s="367"/>
      <c r="CK33" s="367"/>
      <c r="CL33" s="367"/>
      <c r="CM33" s="367"/>
      <c r="CN33" s="203"/>
      <c r="CO33" s="368" t="s">
        <v>199</v>
      </c>
      <c r="CP33" s="368"/>
      <c r="CQ33" s="367" t="s">
        <v>205</v>
      </c>
      <c r="CR33" s="367"/>
      <c r="CS33" s="367"/>
      <c r="CT33" s="367"/>
      <c r="CU33" s="367"/>
      <c r="CV33" s="367"/>
      <c r="CW33" s="367"/>
      <c r="CX33" s="367"/>
      <c r="CY33" s="367"/>
      <c r="CZ33" s="367"/>
      <c r="DA33" s="367"/>
      <c r="DB33" s="367"/>
      <c r="DC33" s="367"/>
      <c r="DD33" s="367"/>
      <c r="DE33" s="367"/>
      <c r="DF33" s="203"/>
      <c r="DG33" s="366" t="s">
        <v>206</v>
      </c>
      <c r="DH33" s="366"/>
      <c r="DI33" s="205"/>
    </row>
    <row r="34" spans="1:113" ht="32.25" customHeight="1" x14ac:dyDescent="0.15">
      <c r="A34" s="178"/>
      <c r="B34" s="202"/>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78"/>
      <c r="U34" s="364">
        <f>IF(W34="","",MAX(C34:D43)+1)</f>
        <v>2</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78"/>
      <c r="AM34" s="364">
        <f>IF(AO34="","",MAX(C34:D43,U34:V43)+1)</f>
        <v>4</v>
      </c>
      <c r="AN34" s="364"/>
      <c r="AO34" s="365" t="str">
        <f>IF('各会計、関係団体の財政状況及び健全化判断比率'!B30="","",'各会計、関係団体の財政状況及び健全化判断比率'!B30)</f>
        <v>水道事業会計</v>
      </c>
      <c r="AP34" s="365"/>
      <c r="AQ34" s="365"/>
      <c r="AR34" s="365"/>
      <c r="AS34" s="365"/>
      <c r="AT34" s="365"/>
      <c r="AU34" s="365"/>
      <c r="AV34" s="365"/>
      <c r="AW34" s="365"/>
      <c r="AX34" s="365"/>
      <c r="AY34" s="365"/>
      <c r="AZ34" s="365"/>
      <c r="BA34" s="365"/>
      <c r="BB34" s="365"/>
      <c r="BC34" s="365"/>
      <c r="BD34" s="178"/>
      <c r="BE34" s="364">
        <f>IF(BG34="","",MAX(C34:D43,U34:V43,AM34:AN43)+1)</f>
        <v>9</v>
      </c>
      <c r="BF34" s="364"/>
      <c r="BG34" s="365" t="str">
        <f>IF('各会計、関係団体の財政状況及び健全化判断比率'!B35="","",'各会計、関係団体の財政状況及び健全化判断比率'!B35)</f>
        <v>公営簡易水道事業特別会計</v>
      </c>
      <c r="BH34" s="365"/>
      <c r="BI34" s="365"/>
      <c r="BJ34" s="365"/>
      <c r="BK34" s="365"/>
      <c r="BL34" s="365"/>
      <c r="BM34" s="365"/>
      <c r="BN34" s="365"/>
      <c r="BO34" s="365"/>
      <c r="BP34" s="365"/>
      <c r="BQ34" s="365"/>
      <c r="BR34" s="365"/>
      <c r="BS34" s="365"/>
      <c r="BT34" s="365"/>
      <c r="BU34" s="365"/>
      <c r="BV34" s="178"/>
      <c r="BW34" s="364">
        <f>IF(BY34="","",MAX(C34:D43,U34:V43,AM34:AN43,BE34:BF43)+1)</f>
        <v>10</v>
      </c>
      <c r="BX34" s="364"/>
      <c r="BY34" s="365" t="str">
        <f>IF('各会計、関係団体の財政状況及び健全化判断比率'!B68="","",'各会計、関係団体の財政状況及び健全化判断比率'!B68)</f>
        <v>北アルプス広域連合</v>
      </c>
      <c r="BZ34" s="365"/>
      <c r="CA34" s="365"/>
      <c r="CB34" s="365"/>
      <c r="CC34" s="365"/>
      <c r="CD34" s="365"/>
      <c r="CE34" s="365"/>
      <c r="CF34" s="365"/>
      <c r="CG34" s="365"/>
      <c r="CH34" s="365"/>
      <c r="CI34" s="365"/>
      <c r="CJ34" s="365"/>
      <c r="CK34" s="365"/>
      <c r="CL34" s="365"/>
      <c r="CM34" s="365"/>
      <c r="CN34" s="178"/>
      <c r="CO34" s="364">
        <f>IF(CQ34="","",MAX(C34:D43,U34:V43,AM34:AN43,BE34:BF43,BW34:BX43)+1)</f>
        <v>20</v>
      </c>
      <c r="CP34" s="364"/>
      <c r="CQ34" s="365" t="str">
        <f>IF('各会計、関係団体の財政状況及び健全化判断比率'!BS7="","",'各会計、関係団体の財政状況及び健全化判断比率'!BS7)</f>
        <v>大町市土地開発公社</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205"/>
    </row>
    <row r="35" spans="1:113" ht="32.25" customHeight="1" x14ac:dyDescent="0.15">
      <c r="A35" s="178"/>
      <c r="B35" s="202"/>
      <c r="C35" s="364" t="str">
        <f>IF(E35="","",C34+1)</f>
        <v/>
      </c>
      <c r="D35" s="364"/>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78"/>
      <c r="U35" s="364">
        <f>IF(W35="","",U34+1)</f>
        <v>3</v>
      </c>
      <c r="V35" s="364"/>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78"/>
      <c r="AM35" s="364">
        <f t="shared" ref="AM35:AM43" si="0">IF(AO35="","",AM34+1)</f>
        <v>5</v>
      </c>
      <c r="AN35" s="364"/>
      <c r="AO35" s="365" t="str">
        <f>IF('各会計、関係団体の財政状況及び健全化判断比率'!B31="","",'各会計、関係団体の財政状況及び健全化判断比率'!B31)</f>
        <v>温泉引湯事業会計</v>
      </c>
      <c r="AP35" s="365"/>
      <c r="AQ35" s="365"/>
      <c r="AR35" s="365"/>
      <c r="AS35" s="365"/>
      <c r="AT35" s="365"/>
      <c r="AU35" s="365"/>
      <c r="AV35" s="365"/>
      <c r="AW35" s="365"/>
      <c r="AX35" s="365"/>
      <c r="AY35" s="365"/>
      <c r="AZ35" s="365"/>
      <c r="BA35" s="365"/>
      <c r="BB35" s="365"/>
      <c r="BC35" s="365"/>
      <c r="BD35" s="178"/>
      <c r="BE35" s="364" t="str">
        <f t="shared" ref="BE35:BE43" si="1">IF(BG35="","",BE34+1)</f>
        <v/>
      </c>
      <c r="BF35" s="364"/>
      <c r="BG35" s="365"/>
      <c r="BH35" s="365"/>
      <c r="BI35" s="365"/>
      <c r="BJ35" s="365"/>
      <c r="BK35" s="365"/>
      <c r="BL35" s="365"/>
      <c r="BM35" s="365"/>
      <c r="BN35" s="365"/>
      <c r="BO35" s="365"/>
      <c r="BP35" s="365"/>
      <c r="BQ35" s="365"/>
      <c r="BR35" s="365"/>
      <c r="BS35" s="365"/>
      <c r="BT35" s="365"/>
      <c r="BU35" s="365"/>
      <c r="BV35" s="178"/>
      <c r="BW35" s="364">
        <f t="shared" ref="BW35:BW43" si="2">IF(BY35="","",BW34+1)</f>
        <v>11</v>
      </c>
      <c r="BX35" s="364"/>
      <c r="BY35" s="365" t="str">
        <f>IF('各会計、関係団体の財政状況及び健全化判断比率'!B69="","",'各会計、関係団体の財政状況及び健全化判断比率'!B69)</f>
        <v>（一般会計）</v>
      </c>
      <c r="BZ35" s="365"/>
      <c r="CA35" s="365"/>
      <c r="CB35" s="365"/>
      <c r="CC35" s="365"/>
      <c r="CD35" s="365"/>
      <c r="CE35" s="365"/>
      <c r="CF35" s="365"/>
      <c r="CG35" s="365"/>
      <c r="CH35" s="365"/>
      <c r="CI35" s="365"/>
      <c r="CJ35" s="365"/>
      <c r="CK35" s="365"/>
      <c r="CL35" s="365"/>
      <c r="CM35" s="365"/>
      <c r="CN35" s="178"/>
      <c r="CO35" s="364" t="str">
        <f t="shared" ref="CO35:CO43" si="3">IF(CQ35="","",CO34+1)</f>
        <v/>
      </c>
      <c r="CP35" s="364"/>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205"/>
    </row>
    <row r="36" spans="1:113" ht="32.25" customHeight="1" x14ac:dyDescent="0.15">
      <c r="A36" s="178"/>
      <c r="B36" s="202"/>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78"/>
      <c r="U36" s="364" t="str">
        <f t="shared" ref="U36:U43" si="4">IF(W36="","",U35+1)</f>
        <v/>
      </c>
      <c r="V36" s="364"/>
      <c r="W36" s="365"/>
      <c r="X36" s="365"/>
      <c r="Y36" s="365"/>
      <c r="Z36" s="365"/>
      <c r="AA36" s="365"/>
      <c r="AB36" s="365"/>
      <c r="AC36" s="365"/>
      <c r="AD36" s="365"/>
      <c r="AE36" s="365"/>
      <c r="AF36" s="365"/>
      <c r="AG36" s="365"/>
      <c r="AH36" s="365"/>
      <c r="AI36" s="365"/>
      <c r="AJ36" s="365"/>
      <c r="AK36" s="365"/>
      <c r="AL36" s="178"/>
      <c r="AM36" s="364">
        <f t="shared" si="0"/>
        <v>6</v>
      </c>
      <c r="AN36" s="364"/>
      <c r="AO36" s="365" t="str">
        <f>IF('各会計、関係団体の財政状況及び健全化判断比率'!B32="","",'各会計、関係団体の財政状況及び健全化判断比率'!B32)</f>
        <v>公共下水道事業会計（公共、特環）</v>
      </c>
      <c r="AP36" s="365"/>
      <c r="AQ36" s="365"/>
      <c r="AR36" s="365"/>
      <c r="AS36" s="365"/>
      <c r="AT36" s="365"/>
      <c r="AU36" s="365"/>
      <c r="AV36" s="365"/>
      <c r="AW36" s="365"/>
      <c r="AX36" s="365"/>
      <c r="AY36" s="365"/>
      <c r="AZ36" s="365"/>
      <c r="BA36" s="365"/>
      <c r="BB36" s="365"/>
      <c r="BC36" s="365"/>
      <c r="BD36" s="178"/>
      <c r="BE36" s="364" t="str">
        <f t="shared" si="1"/>
        <v/>
      </c>
      <c r="BF36" s="364"/>
      <c r="BG36" s="365"/>
      <c r="BH36" s="365"/>
      <c r="BI36" s="365"/>
      <c r="BJ36" s="365"/>
      <c r="BK36" s="365"/>
      <c r="BL36" s="365"/>
      <c r="BM36" s="365"/>
      <c r="BN36" s="365"/>
      <c r="BO36" s="365"/>
      <c r="BP36" s="365"/>
      <c r="BQ36" s="365"/>
      <c r="BR36" s="365"/>
      <c r="BS36" s="365"/>
      <c r="BT36" s="365"/>
      <c r="BU36" s="365"/>
      <c r="BV36" s="178"/>
      <c r="BW36" s="364">
        <f t="shared" si="2"/>
        <v>12</v>
      </c>
      <c r="BX36" s="364"/>
      <c r="BY36" s="365" t="str">
        <f>IF('各会計、関係団体の財政状況及び健全化判断比率'!B70="","",'各会計、関係団体の財政状況及び健全化判断比率'!B70)</f>
        <v>（ふるさと市町村圏事業特別会計）</v>
      </c>
      <c r="BZ36" s="365"/>
      <c r="CA36" s="365"/>
      <c r="CB36" s="365"/>
      <c r="CC36" s="365"/>
      <c r="CD36" s="365"/>
      <c r="CE36" s="365"/>
      <c r="CF36" s="365"/>
      <c r="CG36" s="365"/>
      <c r="CH36" s="365"/>
      <c r="CI36" s="365"/>
      <c r="CJ36" s="365"/>
      <c r="CK36" s="365"/>
      <c r="CL36" s="365"/>
      <c r="CM36" s="365"/>
      <c r="CN36" s="178"/>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205"/>
    </row>
    <row r="37" spans="1:113" ht="32.25" customHeight="1" x14ac:dyDescent="0.15">
      <c r="A37" s="178"/>
      <c r="B37" s="202"/>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78"/>
      <c r="U37" s="364" t="str">
        <f t="shared" si="4"/>
        <v/>
      </c>
      <c r="V37" s="364"/>
      <c r="W37" s="365"/>
      <c r="X37" s="365"/>
      <c r="Y37" s="365"/>
      <c r="Z37" s="365"/>
      <c r="AA37" s="365"/>
      <c r="AB37" s="365"/>
      <c r="AC37" s="365"/>
      <c r="AD37" s="365"/>
      <c r="AE37" s="365"/>
      <c r="AF37" s="365"/>
      <c r="AG37" s="365"/>
      <c r="AH37" s="365"/>
      <c r="AI37" s="365"/>
      <c r="AJ37" s="365"/>
      <c r="AK37" s="365"/>
      <c r="AL37" s="178"/>
      <c r="AM37" s="364">
        <f t="shared" si="0"/>
        <v>7</v>
      </c>
      <c r="AN37" s="364"/>
      <c r="AO37" s="365" t="str">
        <f>IF('各会計、関係団体の財政状況及び健全化判断比率'!B33="","",'各会計、関係団体の財政状況及び健全化判断比率'!B33)</f>
        <v>農業集落排水事業会計（農集、小規模）</v>
      </c>
      <c r="AP37" s="365"/>
      <c r="AQ37" s="365"/>
      <c r="AR37" s="365"/>
      <c r="AS37" s="365"/>
      <c r="AT37" s="365"/>
      <c r="AU37" s="365"/>
      <c r="AV37" s="365"/>
      <c r="AW37" s="365"/>
      <c r="AX37" s="365"/>
      <c r="AY37" s="365"/>
      <c r="AZ37" s="365"/>
      <c r="BA37" s="365"/>
      <c r="BB37" s="365"/>
      <c r="BC37" s="365"/>
      <c r="BD37" s="178"/>
      <c r="BE37" s="364" t="str">
        <f t="shared" si="1"/>
        <v/>
      </c>
      <c r="BF37" s="364"/>
      <c r="BG37" s="365"/>
      <c r="BH37" s="365"/>
      <c r="BI37" s="365"/>
      <c r="BJ37" s="365"/>
      <c r="BK37" s="365"/>
      <c r="BL37" s="365"/>
      <c r="BM37" s="365"/>
      <c r="BN37" s="365"/>
      <c r="BO37" s="365"/>
      <c r="BP37" s="365"/>
      <c r="BQ37" s="365"/>
      <c r="BR37" s="365"/>
      <c r="BS37" s="365"/>
      <c r="BT37" s="365"/>
      <c r="BU37" s="365"/>
      <c r="BV37" s="178"/>
      <c r="BW37" s="364">
        <f t="shared" si="2"/>
        <v>13</v>
      </c>
      <c r="BX37" s="364"/>
      <c r="BY37" s="365" t="str">
        <f>IF('各会計、関係団体の財政状況及び健全化判断比率'!B71="","",'各会計、関係団体の財政状況及び健全化判断比率'!B71)</f>
        <v>（介護老人保健施設事業特別会計）</v>
      </c>
      <c r="BZ37" s="365"/>
      <c r="CA37" s="365"/>
      <c r="CB37" s="365"/>
      <c r="CC37" s="365"/>
      <c r="CD37" s="365"/>
      <c r="CE37" s="365"/>
      <c r="CF37" s="365"/>
      <c r="CG37" s="365"/>
      <c r="CH37" s="365"/>
      <c r="CI37" s="365"/>
      <c r="CJ37" s="365"/>
      <c r="CK37" s="365"/>
      <c r="CL37" s="365"/>
      <c r="CM37" s="365"/>
      <c r="CN37" s="178"/>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205"/>
    </row>
    <row r="38" spans="1:113" ht="32.25" customHeight="1" x14ac:dyDescent="0.15">
      <c r="A38" s="178"/>
      <c r="B38" s="202"/>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78"/>
      <c r="U38" s="364" t="str">
        <f t="shared" si="4"/>
        <v/>
      </c>
      <c r="V38" s="364"/>
      <c r="W38" s="365"/>
      <c r="X38" s="365"/>
      <c r="Y38" s="365"/>
      <c r="Z38" s="365"/>
      <c r="AA38" s="365"/>
      <c r="AB38" s="365"/>
      <c r="AC38" s="365"/>
      <c r="AD38" s="365"/>
      <c r="AE38" s="365"/>
      <c r="AF38" s="365"/>
      <c r="AG38" s="365"/>
      <c r="AH38" s="365"/>
      <c r="AI38" s="365"/>
      <c r="AJ38" s="365"/>
      <c r="AK38" s="365"/>
      <c r="AL38" s="178"/>
      <c r="AM38" s="364">
        <f t="shared" si="0"/>
        <v>8</v>
      </c>
      <c r="AN38" s="364"/>
      <c r="AO38" s="365" t="str">
        <f>IF('各会計、関係団体の財政状況及び健全化判断比率'!B34="","",'各会計、関係団体の財政状況及び健全化判断比率'!B34)</f>
        <v>病院事業会計</v>
      </c>
      <c r="AP38" s="365"/>
      <c r="AQ38" s="365"/>
      <c r="AR38" s="365"/>
      <c r="AS38" s="365"/>
      <c r="AT38" s="365"/>
      <c r="AU38" s="365"/>
      <c r="AV38" s="365"/>
      <c r="AW38" s="365"/>
      <c r="AX38" s="365"/>
      <c r="AY38" s="365"/>
      <c r="AZ38" s="365"/>
      <c r="BA38" s="365"/>
      <c r="BB38" s="365"/>
      <c r="BC38" s="365"/>
      <c r="BD38" s="178"/>
      <c r="BE38" s="364" t="str">
        <f t="shared" si="1"/>
        <v/>
      </c>
      <c r="BF38" s="364"/>
      <c r="BG38" s="365"/>
      <c r="BH38" s="365"/>
      <c r="BI38" s="365"/>
      <c r="BJ38" s="365"/>
      <c r="BK38" s="365"/>
      <c r="BL38" s="365"/>
      <c r="BM38" s="365"/>
      <c r="BN38" s="365"/>
      <c r="BO38" s="365"/>
      <c r="BP38" s="365"/>
      <c r="BQ38" s="365"/>
      <c r="BR38" s="365"/>
      <c r="BS38" s="365"/>
      <c r="BT38" s="365"/>
      <c r="BU38" s="365"/>
      <c r="BV38" s="178"/>
      <c r="BW38" s="364">
        <f t="shared" si="2"/>
        <v>14</v>
      </c>
      <c r="BX38" s="364"/>
      <c r="BY38" s="365" t="str">
        <f>IF('各会計、関係団体の財政状況及び健全化判断比率'!B72="","",'各会計、関係団体の財政状況及び健全化判断比率'!B72)</f>
        <v>（介護保険事業特別会計）</v>
      </c>
      <c r="BZ38" s="365"/>
      <c r="CA38" s="365"/>
      <c r="CB38" s="365"/>
      <c r="CC38" s="365"/>
      <c r="CD38" s="365"/>
      <c r="CE38" s="365"/>
      <c r="CF38" s="365"/>
      <c r="CG38" s="365"/>
      <c r="CH38" s="365"/>
      <c r="CI38" s="365"/>
      <c r="CJ38" s="365"/>
      <c r="CK38" s="365"/>
      <c r="CL38" s="365"/>
      <c r="CM38" s="365"/>
      <c r="CN38" s="178"/>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205"/>
    </row>
    <row r="39" spans="1:113" ht="32.25" customHeight="1" x14ac:dyDescent="0.15">
      <c r="A39" s="178"/>
      <c r="B39" s="202"/>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78"/>
      <c r="U39" s="364" t="str">
        <f t="shared" si="4"/>
        <v/>
      </c>
      <c r="V39" s="364"/>
      <c r="W39" s="365"/>
      <c r="X39" s="365"/>
      <c r="Y39" s="365"/>
      <c r="Z39" s="365"/>
      <c r="AA39" s="365"/>
      <c r="AB39" s="365"/>
      <c r="AC39" s="365"/>
      <c r="AD39" s="365"/>
      <c r="AE39" s="365"/>
      <c r="AF39" s="365"/>
      <c r="AG39" s="365"/>
      <c r="AH39" s="365"/>
      <c r="AI39" s="365"/>
      <c r="AJ39" s="365"/>
      <c r="AK39" s="365"/>
      <c r="AL39" s="178"/>
      <c r="AM39" s="364" t="str">
        <f t="shared" si="0"/>
        <v/>
      </c>
      <c r="AN39" s="364"/>
      <c r="AO39" s="365"/>
      <c r="AP39" s="365"/>
      <c r="AQ39" s="365"/>
      <c r="AR39" s="365"/>
      <c r="AS39" s="365"/>
      <c r="AT39" s="365"/>
      <c r="AU39" s="365"/>
      <c r="AV39" s="365"/>
      <c r="AW39" s="365"/>
      <c r="AX39" s="365"/>
      <c r="AY39" s="365"/>
      <c r="AZ39" s="365"/>
      <c r="BA39" s="365"/>
      <c r="BB39" s="365"/>
      <c r="BC39" s="365"/>
      <c r="BD39" s="178"/>
      <c r="BE39" s="364" t="str">
        <f t="shared" si="1"/>
        <v/>
      </c>
      <c r="BF39" s="364"/>
      <c r="BG39" s="365"/>
      <c r="BH39" s="365"/>
      <c r="BI39" s="365"/>
      <c r="BJ39" s="365"/>
      <c r="BK39" s="365"/>
      <c r="BL39" s="365"/>
      <c r="BM39" s="365"/>
      <c r="BN39" s="365"/>
      <c r="BO39" s="365"/>
      <c r="BP39" s="365"/>
      <c r="BQ39" s="365"/>
      <c r="BR39" s="365"/>
      <c r="BS39" s="365"/>
      <c r="BT39" s="365"/>
      <c r="BU39" s="365"/>
      <c r="BV39" s="178"/>
      <c r="BW39" s="364">
        <f t="shared" si="2"/>
        <v>15</v>
      </c>
      <c r="BX39" s="364"/>
      <c r="BY39" s="365" t="str">
        <f>IF('各会計、関係団体の財政状況及び健全化判断比率'!B73="","",'各会計、関係団体の財政状況及び健全化判断比率'!B73)</f>
        <v>（平日夜間救急医療事業特別会計）</v>
      </c>
      <c r="BZ39" s="365"/>
      <c r="CA39" s="365"/>
      <c r="CB39" s="365"/>
      <c r="CC39" s="365"/>
      <c r="CD39" s="365"/>
      <c r="CE39" s="365"/>
      <c r="CF39" s="365"/>
      <c r="CG39" s="365"/>
      <c r="CH39" s="365"/>
      <c r="CI39" s="365"/>
      <c r="CJ39" s="365"/>
      <c r="CK39" s="365"/>
      <c r="CL39" s="365"/>
      <c r="CM39" s="365"/>
      <c r="CN39" s="178"/>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205"/>
    </row>
    <row r="40" spans="1:113" ht="32.25" customHeight="1" x14ac:dyDescent="0.15">
      <c r="A40" s="178"/>
      <c r="B40" s="202"/>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78"/>
      <c r="U40" s="364" t="str">
        <f t="shared" si="4"/>
        <v/>
      </c>
      <c r="V40" s="364"/>
      <c r="W40" s="365"/>
      <c r="X40" s="365"/>
      <c r="Y40" s="365"/>
      <c r="Z40" s="365"/>
      <c r="AA40" s="365"/>
      <c r="AB40" s="365"/>
      <c r="AC40" s="365"/>
      <c r="AD40" s="365"/>
      <c r="AE40" s="365"/>
      <c r="AF40" s="365"/>
      <c r="AG40" s="365"/>
      <c r="AH40" s="365"/>
      <c r="AI40" s="365"/>
      <c r="AJ40" s="365"/>
      <c r="AK40" s="365"/>
      <c r="AL40" s="178"/>
      <c r="AM40" s="364" t="str">
        <f t="shared" si="0"/>
        <v/>
      </c>
      <c r="AN40" s="364"/>
      <c r="AO40" s="365"/>
      <c r="AP40" s="365"/>
      <c r="AQ40" s="365"/>
      <c r="AR40" s="365"/>
      <c r="AS40" s="365"/>
      <c r="AT40" s="365"/>
      <c r="AU40" s="365"/>
      <c r="AV40" s="365"/>
      <c r="AW40" s="365"/>
      <c r="AX40" s="365"/>
      <c r="AY40" s="365"/>
      <c r="AZ40" s="365"/>
      <c r="BA40" s="365"/>
      <c r="BB40" s="365"/>
      <c r="BC40" s="365"/>
      <c r="BD40" s="178"/>
      <c r="BE40" s="364" t="str">
        <f t="shared" si="1"/>
        <v/>
      </c>
      <c r="BF40" s="364"/>
      <c r="BG40" s="365"/>
      <c r="BH40" s="365"/>
      <c r="BI40" s="365"/>
      <c r="BJ40" s="365"/>
      <c r="BK40" s="365"/>
      <c r="BL40" s="365"/>
      <c r="BM40" s="365"/>
      <c r="BN40" s="365"/>
      <c r="BO40" s="365"/>
      <c r="BP40" s="365"/>
      <c r="BQ40" s="365"/>
      <c r="BR40" s="365"/>
      <c r="BS40" s="365"/>
      <c r="BT40" s="365"/>
      <c r="BU40" s="365"/>
      <c r="BV40" s="178"/>
      <c r="BW40" s="364">
        <f t="shared" si="2"/>
        <v>16</v>
      </c>
      <c r="BX40" s="364"/>
      <c r="BY40" s="365" t="str">
        <f>IF('各会計、関係団体の財政状況及び健全化判断比率'!B74="","",'各会計、関係団体の財政状況及び健全化判断比率'!B74)</f>
        <v>長野県市町村自治振興組合</v>
      </c>
      <c r="BZ40" s="365"/>
      <c r="CA40" s="365"/>
      <c r="CB40" s="365"/>
      <c r="CC40" s="365"/>
      <c r="CD40" s="365"/>
      <c r="CE40" s="365"/>
      <c r="CF40" s="365"/>
      <c r="CG40" s="365"/>
      <c r="CH40" s="365"/>
      <c r="CI40" s="365"/>
      <c r="CJ40" s="365"/>
      <c r="CK40" s="365"/>
      <c r="CL40" s="365"/>
      <c r="CM40" s="365"/>
      <c r="CN40" s="178"/>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205"/>
    </row>
    <row r="41" spans="1:113" ht="32.25" customHeight="1" x14ac:dyDescent="0.15">
      <c r="A41" s="178"/>
      <c r="B41" s="202"/>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78"/>
      <c r="U41" s="364" t="str">
        <f t="shared" si="4"/>
        <v/>
      </c>
      <c r="V41" s="364"/>
      <c r="W41" s="365"/>
      <c r="X41" s="365"/>
      <c r="Y41" s="365"/>
      <c r="Z41" s="365"/>
      <c r="AA41" s="365"/>
      <c r="AB41" s="365"/>
      <c r="AC41" s="365"/>
      <c r="AD41" s="365"/>
      <c r="AE41" s="365"/>
      <c r="AF41" s="365"/>
      <c r="AG41" s="365"/>
      <c r="AH41" s="365"/>
      <c r="AI41" s="365"/>
      <c r="AJ41" s="365"/>
      <c r="AK41" s="365"/>
      <c r="AL41" s="178"/>
      <c r="AM41" s="364" t="str">
        <f t="shared" si="0"/>
        <v/>
      </c>
      <c r="AN41" s="364"/>
      <c r="AO41" s="365"/>
      <c r="AP41" s="365"/>
      <c r="AQ41" s="365"/>
      <c r="AR41" s="365"/>
      <c r="AS41" s="365"/>
      <c r="AT41" s="365"/>
      <c r="AU41" s="365"/>
      <c r="AV41" s="365"/>
      <c r="AW41" s="365"/>
      <c r="AX41" s="365"/>
      <c r="AY41" s="365"/>
      <c r="AZ41" s="365"/>
      <c r="BA41" s="365"/>
      <c r="BB41" s="365"/>
      <c r="BC41" s="365"/>
      <c r="BD41" s="178"/>
      <c r="BE41" s="364" t="str">
        <f t="shared" si="1"/>
        <v/>
      </c>
      <c r="BF41" s="364"/>
      <c r="BG41" s="365"/>
      <c r="BH41" s="365"/>
      <c r="BI41" s="365"/>
      <c r="BJ41" s="365"/>
      <c r="BK41" s="365"/>
      <c r="BL41" s="365"/>
      <c r="BM41" s="365"/>
      <c r="BN41" s="365"/>
      <c r="BO41" s="365"/>
      <c r="BP41" s="365"/>
      <c r="BQ41" s="365"/>
      <c r="BR41" s="365"/>
      <c r="BS41" s="365"/>
      <c r="BT41" s="365"/>
      <c r="BU41" s="365"/>
      <c r="BV41" s="178"/>
      <c r="BW41" s="364">
        <f t="shared" si="2"/>
        <v>17</v>
      </c>
      <c r="BX41" s="364"/>
      <c r="BY41" s="365" t="str">
        <f>IF('各会計、関係団体の財政状況及び健全化判断比率'!B75="","",'各会計、関係団体の財政状況及び健全化判断比率'!B75)</f>
        <v>長野県後期高齢者医療広域連合</v>
      </c>
      <c r="BZ41" s="365"/>
      <c r="CA41" s="365"/>
      <c r="CB41" s="365"/>
      <c r="CC41" s="365"/>
      <c r="CD41" s="365"/>
      <c r="CE41" s="365"/>
      <c r="CF41" s="365"/>
      <c r="CG41" s="365"/>
      <c r="CH41" s="365"/>
      <c r="CI41" s="365"/>
      <c r="CJ41" s="365"/>
      <c r="CK41" s="365"/>
      <c r="CL41" s="365"/>
      <c r="CM41" s="365"/>
      <c r="CN41" s="178"/>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205"/>
    </row>
    <row r="42" spans="1:113" ht="32.25" customHeight="1" x14ac:dyDescent="0.15">
      <c r="B42" s="202"/>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78"/>
      <c r="U42" s="364" t="str">
        <f t="shared" si="4"/>
        <v/>
      </c>
      <c r="V42" s="364"/>
      <c r="W42" s="365"/>
      <c r="X42" s="365"/>
      <c r="Y42" s="365"/>
      <c r="Z42" s="365"/>
      <c r="AA42" s="365"/>
      <c r="AB42" s="365"/>
      <c r="AC42" s="365"/>
      <c r="AD42" s="365"/>
      <c r="AE42" s="365"/>
      <c r="AF42" s="365"/>
      <c r="AG42" s="365"/>
      <c r="AH42" s="365"/>
      <c r="AI42" s="365"/>
      <c r="AJ42" s="365"/>
      <c r="AK42" s="365"/>
      <c r="AL42" s="178"/>
      <c r="AM42" s="364" t="str">
        <f t="shared" si="0"/>
        <v/>
      </c>
      <c r="AN42" s="364"/>
      <c r="AO42" s="365"/>
      <c r="AP42" s="365"/>
      <c r="AQ42" s="365"/>
      <c r="AR42" s="365"/>
      <c r="AS42" s="365"/>
      <c r="AT42" s="365"/>
      <c r="AU42" s="365"/>
      <c r="AV42" s="365"/>
      <c r="AW42" s="365"/>
      <c r="AX42" s="365"/>
      <c r="AY42" s="365"/>
      <c r="AZ42" s="365"/>
      <c r="BA42" s="365"/>
      <c r="BB42" s="365"/>
      <c r="BC42" s="365"/>
      <c r="BD42" s="178"/>
      <c r="BE42" s="364" t="str">
        <f t="shared" si="1"/>
        <v/>
      </c>
      <c r="BF42" s="364"/>
      <c r="BG42" s="365"/>
      <c r="BH42" s="365"/>
      <c r="BI42" s="365"/>
      <c r="BJ42" s="365"/>
      <c r="BK42" s="365"/>
      <c r="BL42" s="365"/>
      <c r="BM42" s="365"/>
      <c r="BN42" s="365"/>
      <c r="BO42" s="365"/>
      <c r="BP42" s="365"/>
      <c r="BQ42" s="365"/>
      <c r="BR42" s="365"/>
      <c r="BS42" s="365"/>
      <c r="BT42" s="365"/>
      <c r="BU42" s="365"/>
      <c r="BV42" s="178"/>
      <c r="BW42" s="364">
        <f t="shared" si="2"/>
        <v>18</v>
      </c>
      <c r="BX42" s="364"/>
      <c r="BY42" s="365" t="str">
        <f>IF('各会計、関係団体の財政状況及び健全化判断比率'!B76="","",'各会計、関係団体の財政状況及び健全化判断比率'!B76)</f>
        <v>（一般会計）</v>
      </c>
      <c r="BZ42" s="365"/>
      <c r="CA42" s="365"/>
      <c r="CB42" s="365"/>
      <c r="CC42" s="365"/>
      <c r="CD42" s="365"/>
      <c r="CE42" s="365"/>
      <c r="CF42" s="365"/>
      <c r="CG42" s="365"/>
      <c r="CH42" s="365"/>
      <c r="CI42" s="365"/>
      <c r="CJ42" s="365"/>
      <c r="CK42" s="365"/>
      <c r="CL42" s="365"/>
      <c r="CM42" s="365"/>
      <c r="CN42" s="178"/>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205"/>
    </row>
    <row r="43" spans="1:113" ht="32.25" customHeight="1" x14ac:dyDescent="0.15">
      <c r="B43" s="202"/>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78"/>
      <c r="U43" s="364" t="str">
        <f t="shared" si="4"/>
        <v/>
      </c>
      <c r="V43" s="364"/>
      <c r="W43" s="365"/>
      <c r="X43" s="365"/>
      <c r="Y43" s="365"/>
      <c r="Z43" s="365"/>
      <c r="AA43" s="365"/>
      <c r="AB43" s="365"/>
      <c r="AC43" s="365"/>
      <c r="AD43" s="365"/>
      <c r="AE43" s="365"/>
      <c r="AF43" s="365"/>
      <c r="AG43" s="365"/>
      <c r="AH43" s="365"/>
      <c r="AI43" s="365"/>
      <c r="AJ43" s="365"/>
      <c r="AK43" s="365"/>
      <c r="AL43" s="178"/>
      <c r="AM43" s="364" t="str">
        <f t="shared" si="0"/>
        <v/>
      </c>
      <c r="AN43" s="364"/>
      <c r="AO43" s="365"/>
      <c r="AP43" s="365"/>
      <c r="AQ43" s="365"/>
      <c r="AR43" s="365"/>
      <c r="AS43" s="365"/>
      <c r="AT43" s="365"/>
      <c r="AU43" s="365"/>
      <c r="AV43" s="365"/>
      <c r="AW43" s="365"/>
      <c r="AX43" s="365"/>
      <c r="AY43" s="365"/>
      <c r="AZ43" s="365"/>
      <c r="BA43" s="365"/>
      <c r="BB43" s="365"/>
      <c r="BC43" s="365"/>
      <c r="BD43" s="178"/>
      <c r="BE43" s="364" t="str">
        <f t="shared" si="1"/>
        <v/>
      </c>
      <c r="BF43" s="364"/>
      <c r="BG43" s="365"/>
      <c r="BH43" s="365"/>
      <c r="BI43" s="365"/>
      <c r="BJ43" s="365"/>
      <c r="BK43" s="365"/>
      <c r="BL43" s="365"/>
      <c r="BM43" s="365"/>
      <c r="BN43" s="365"/>
      <c r="BO43" s="365"/>
      <c r="BP43" s="365"/>
      <c r="BQ43" s="365"/>
      <c r="BR43" s="365"/>
      <c r="BS43" s="365"/>
      <c r="BT43" s="365"/>
      <c r="BU43" s="365"/>
      <c r="BV43" s="178"/>
      <c r="BW43" s="364">
        <f t="shared" si="2"/>
        <v>19</v>
      </c>
      <c r="BX43" s="364"/>
      <c r="BY43" s="365" t="str">
        <f>IF('各会計、関係団体の財政状況及び健全化判断比率'!B77="","",'各会計、関係団体の財政状況及び健全化判断比率'!B77)</f>
        <v>（後期高齢者医療事業特別会計）</v>
      </c>
      <c r="BZ43" s="365"/>
      <c r="CA43" s="365"/>
      <c r="CB43" s="365"/>
      <c r="CC43" s="365"/>
      <c r="CD43" s="365"/>
      <c r="CE43" s="365"/>
      <c r="CF43" s="365"/>
      <c r="CG43" s="365"/>
      <c r="CH43" s="365"/>
      <c r="CI43" s="365"/>
      <c r="CJ43" s="365"/>
      <c r="CK43" s="365"/>
      <c r="CL43" s="365"/>
      <c r="CM43" s="365"/>
      <c r="CN43" s="178"/>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61" t="s">
        <v>208</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209</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210</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211</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212</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213</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214</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177" t="s">
        <v>610</v>
      </c>
    </row>
    <row r="54" spans="5:113" x14ac:dyDescent="0.15"/>
    <row r="55" spans="5:113" x14ac:dyDescent="0.15"/>
    <row r="56" spans="5:113" x14ac:dyDescent="0.15"/>
  </sheetData>
  <sheetProtection algorithmName="SHA-512" hashValue="Mp9+7xgpQJMok1pgCjLbOb/ZOJqTdvKg9sh/JrZTmjIoQgHw03LBg2CkVVcrXZae+L6pHj3RLN3yRq2bd+hLYA==" saltValue="ICqCgevB0q+rBWMQ6P3wZ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CT4" sqref="CT4:DA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47" t="s">
        <v>568</v>
      </c>
      <c r="D34" s="1147"/>
      <c r="E34" s="1148"/>
      <c r="F34" s="32">
        <v>4.42</v>
      </c>
      <c r="G34" s="33">
        <v>6.1</v>
      </c>
      <c r="H34" s="33">
        <v>4.3600000000000003</v>
      </c>
      <c r="I34" s="33">
        <v>6.47</v>
      </c>
      <c r="J34" s="34">
        <v>7.97</v>
      </c>
      <c r="K34" s="22"/>
      <c r="L34" s="22"/>
      <c r="M34" s="22"/>
      <c r="N34" s="22"/>
      <c r="O34" s="22"/>
      <c r="P34" s="22"/>
    </row>
    <row r="35" spans="1:16" ht="39" customHeight="1" x14ac:dyDescent="0.15">
      <c r="A35" s="22"/>
      <c r="B35" s="35"/>
      <c r="C35" s="1141" t="s">
        <v>569</v>
      </c>
      <c r="D35" s="1142"/>
      <c r="E35" s="1143"/>
      <c r="F35" s="36" t="s">
        <v>570</v>
      </c>
      <c r="G35" s="37" t="s">
        <v>571</v>
      </c>
      <c r="H35" s="37" t="s">
        <v>572</v>
      </c>
      <c r="I35" s="37">
        <v>3.88</v>
      </c>
      <c r="J35" s="38">
        <v>7.47</v>
      </c>
      <c r="K35" s="22"/>
      <c r="L35" s="22"/>
      <c r="M35" s="22"/>
      <c r="N35" s="22"/>
      <c r="O35" s="22"/>
      <c r="P35" s="22"/>
    </row>
    <row r="36" spans="1:16" ht="39" customHeight="1" x14ac:dyDescent="0.15">
      <c r="A36" s="22"/>
      <c r="B36" s="35"/>
      <c r="C36" s="1141" t="s">
        <v>573</v>
      </c>
      <c r="D36" s="1142"/>
      <c r="E36" s="1143"/>
      <c r="F36" s="36">
        <v>4.9000000000000004</v>
      </c>
      <c r="G36" s="37">
        <v>5.4</v>
      </c>
      <c r="H36" s="37">
        <v>6.07</v>
      </c>
      <c r="I36" s="37">
        <v>5.08</v>
      </c>
      <c r="J36" s="38">
        <v>3.85</v>
      </c>
      <c r="K36" s="22"/>
      <c r="L36" s="22"/>
      <c r="M36" s="22"/>
      <c r="N36" s="22"/>
      <c r="O36" s="22"/>
      <c r="P36" s="22"/>
    </row>
    <row r="37" spans="1:16" ht="39" customHeight="1" x14ac:dyDescent="0.15">
      <c r="A37" s="22"/>
      <c r="B37" s="35"/>
      <c r="C37" s="1141" t="s">
        <v>574</v>
      </c>
      <c r="D37" s="1142"/>
      <c r="E37" s="1143"/>
      <c r="F37" s="36">
        <v>0.93</v>
      </c>
      <c r="G37" s="37">
        <v>1.37</v>
      </c>
      <c r="H37" s="37">
        <v>2.36</v>
      </c>
      <c r="I37" s="37">
        <v>2.13</v>
      </c>
      <c r="J37" s="38">
        <v>3.28</v>
      </c>
      <c r="K37" s="22"/>
      <c r="L37" s="22"/>
      <c r="M37" s="22"/>
      <c r="N37" s="22"/>
      <c r="O37" s="22"/>
      <c r="P37" s="22"/>
    </row>
    <row r="38" spans="1:16" ht="39" customHeight="1" x14ac:dyDescent="0.15">
      <c r="A38" s="22"/>
      <c r="B38" s="35"/>
      <c r="C38" s="1141" t="s">
        <v>575</v>
      </c>
      <c r="D38" s="1142"/>
      <c r="E38" s="1143"/>
      <c r="F38" s="36">
        <v>2.17</v>
      </c>
      <c r="G38" s="37">
        <v>2.2599999999999998</v>
      </c>
      <c r="H38" s="37">
        <v>2.1</v>
      </c>
      <c r="I38" s="37">
        <v>2.15</v>
      </c>
      <c r="J38" s="38">
        <v>1.7</v>
      </c>
      <c r="K38" s="22"/>
      <c r="L38" s="22"/>
      <c r="M38" s="22"/>
      <c r="N38" s="22"/>
      <c r="O38" s="22"/>
      <c r="P38" s="22"/>
    </row>
    <row r="39" spans="1:16" ht="39" customHeight="1" x14ac:dyDescent="0.15">
      <c r="A39" s="22"/>
      <c r="B39" s="35"/>
      <c r="C39" s="1141" t="s">
        <v>576</v>
      </c>
      <c r="D39" s="1142"/>
      <c r="E39" s="1143"/>
      <c r="F39" s="36">
        <v>0.34</v>
      </c>
      <c r="G39" s="37">
        <v>0.35</v>
      </c>
      <c r="H39" s="37">
        <v>0.4</v>
      </c>
      <c r="I39" s="37">
        <v>0.4</v>
      </c>
      <c r="J39" s="38">
        <v>0.45</v>
      </c>
      <c r="K39" s="22"/>
      <c r="L39" s="22"/>
      <c r="M39" s="22"/>
      <c r="N39" s="22"/>
      <c r="O39" s="22"/>
      <c r="P39" s="22"/>
    </row>
    <row r="40" spans="1:16" ht="39" customHeight="1" x14ac:dyDescent="0.15">
      <c r="A40" s="22"/>
      <c r="B40" s="35"/>
      <c r="C40" s="1141" t="s">
        <v>577</v>
      </c>
      <c r="D40" s="1142"/>
      <c r="E40" s="1143"/>
      <c r="F40" s="36">
        <v>2.15</v>
      </c>
      <c r="G40" s="37">
        <v>0.34</v>
      </c>
      <c r="H40" s="37">
        <v>0.27</v>
      </c>
      <c r="I40" s="37">
        <v>0.28000000000000003</v>
      </c>
      <c r="J40" s="38">
        <v>0.17</v>
      </c>
      <c r="K40" s="22"/>
      <c r="L40" s="22"/>
      <c r="M40" s="22"/>
      <c r="N40" s="22"/>
      <c r="O40" s="22"/>
      <c r="P40" s="22"/>
    </row>
    <row r="41" spans="1:16" ht="39" customHeight="1" x14ac:dyDescent="0.15">
      <c r="A41" s="22"/>
      <c r="B41" s="35"/>
      <c r="C41" s="1141" t="s">
        <v>578</v>
      </c>
      <c r="D41" s="1142"/>
      <c r="E41" s="1143"/>
      <c r="F41" s="36">
        <v>0.18</v>
      </c>
      <c r="G41" s="37">
        <v>0.15</v>
      </c>
      <c r="H41" s="37">
        <v>0.08</v>
      </c>
      <c r="I41" s="37">
        <v>0.02</v>
      </c>
      <c r="J41" s="38">
        <v>7.0000000000000007E-2</v>
      </c>
      <c r="K41" s="22"/>
      <c r="L41" s="22"/>
      <c r="M41" s="22"/>
      <c r="N41" s="22"/>
      <c r="O41" s="22"/>
      <c r="P41" s="22"/>
    </row>
    <row r="42" spans="1:16" ht="39" customHeight="1" x14ac:dyDescent="0.15">
      <c r="A42" s="22"/>
      <c r="B42" s="39"/>
      <c r="C42" s="1141" t="s">
        <v>579</v>
      </c>
      <c r="D42" s="1142"/>
      <c r="E42" s="1143"/>
      <c r="F42" s="36" t="s">
        <v>521</v>
      </c>
      <c r="G42" s="37" t="s">
        <v>521</v>
      </c>
      <c r="H42" s="37" t="s">
        <v>521</v>
      </c>
      <c r="I42" s="37" t="s">
        <v>521</v>
      </c>
      <c r="J42" s="38" t="s">
        <v>521</v>
      </c>
      <c r="K42" s="22"/>
      <c r="L42" s="22"/>
      <c r="M42" s="22"/>
      <c r="N42" s="22"/>
      <c r="O42" s="22"/>
      <c r="P42" s="22"/>
    </row>
    <row r="43" spans="1:16" ht="39" customHeight="1" thickBot="1" x14ac:dyDescent="0.2">
      <c r="A43" s="22"/>
      <c r="B43" s="40"/>
      <c r="C43" s="1144" t="s">
        <v>580</v>
      </c>
      <c r="D43" s="1145"/>
      <c r="E43" s="1146"/>
      <c r="F43" s="41">
        <v>7.0000000000000007E-2</v>
      </c>
      <c r="G43" s="42">
        <v>0.08</v>
      </c>
      <c r="H43" s="42">
        <v>0.01</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yDlKEOK8ZPp2kxw/fJqKm9Q67ePmF2Ex8bZPj3Fq1CefXoSCJ+Zjpm/e9Us7AQq8nOBlI3Si+7Hb6W4ZKmCCg==" saltValue="t1meNNOX4Ff8mogyHWdj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1" zoomScaleSheetLayoutView="55" workbookViewId="0">
      <selection activeCell="CT4" sqref="CT4:DA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67" t="s">
        <v>11</v>
      </c>
      <c r="C45" s="1168"/>
      <c r="D45" s="58"/>
      <c r="E45" s="1173" t="s">
        <v>12</v>
      </c>
      <c r="F45" s="1173"/>
      <c r="G45" s="1173"/>
      <c r="H45" s="1173"/>
      <c r="I45" s="1173"/>
      <c r="J45" s="1174"/>
      <c r="K45" s="59">
        <v>1431</v>
      </c>
      <c r="L45" s="60">
        <v>1340</v>
      </c>
      <c r="M45" s="60">
        <v>1351</v>
      </c>
      <c r="N45" s="60">
        <v>1406</v>
      </c>
      <c r="O45" s="61">
        <v>1464</v>
      </c>
      <c r="P45" s="48"/>
      <c r="Q45" s="48"/>
      <c r="R45" s="48"/>
      <c r="S45" s="48"/>
      <c r="T45" s="48"/>
      <c r="U45" s="48"/>
    </row>
    <row r="46" spans="1:21" ht="30.75" customHeight="1" x14ac:dyDescent="0.15">
      <c r="A46" s="48"/>
      <c r="B46" s="1169"/>
      <c r="C46" s="1170"/>
      <c r="D46" s="62"/>
      <c r="E46" s="1151" t="s">
        <v>13</v>
      </c>
      <c r="F46" s="1151"/>
      <c r="G46" s="1151"/>
      <c r="H46" s="1151"/>
      <c r="I46" s="1151"/>
      <c r="J46" s="1152"/>
      <c r="K46" s="63" t="s">
        <v>521</v>
      </c>
      <c r="L46" s="64" t="s">
        <v>521</v>
      </c>
      <c r="M46" s="64" t="s">
        <v>521</v>
      </c>
      <c r="N46" s="64" t="s">
        <v>521</v>
      </c>
      <c r="O46" s="65" t="s">
        <v>521</v>
      </c>
      <c r="P46" s="48"/>
      <c r="Q46" s="48"/>
      <c r="R46" s="48"/>
      <c r="S46" s="48"/>
      <c r="T46" s="48"/>
      <c r="U46" s="48"/>
    </row>
    <row r="47" spans="1:21" ht="30.75" customHeight="1" x14ac:dyDescent="0.15">
      <c r="A47" s="48"/>
      <c r="B47" s="1169"/>
      <c r="C47" s="1170"/>
      <c r="D47" s="62"/>
      <c r="E47" s="1151" t="s">
        <v>14</v>
      </c>
      <c r="F47" s="1151"/>
      <c r="G47" s="1151"/>
      <c r="H47" s="1151"/>
      <c r="I47" s="1151"/>
      <c r="J47" s="1152"/>
      <c r="K47" s="63" t="s">
        <v>521</v>
      </c>
      <c r="L47" s="64" t="s">
        <v>521</v>
      </c>
      <c r="M47" s="64" t="s">
        <v>521</v>
      </c>
      <c r="N47" s="64" t="s">
        <v>521</v>
      </c>
      <c r="O47" s="65" t="s">
        <v>521</v>
      </c>
      <c r="P47" s="48"/>
      <c r="Q47" s="48"/>
      <c r="R47" s="48"/>
      <c r="S47" s="48"/>
      <c r="T47" s="48"/>
      <c r="U47" s="48"/>
    </row>
    <row r="48" spans="1:21" ht="30.75" customHeight="1" x14ac:dyDescent="0.15">
      <c r="A48" s="48"/>
      <c r="B48" s="1169"/>
      <c r="C48" s="1170"/>
      <c r="D48" s="62"/>
      <c r="E48" s="1151" t="s">
        <v>15</v>
      </c>
      <c r="F48" s="1151"/>
      <c r="G48" s="1151"/>
      <c r="H48" s="1151"/>
      <c r="I48" s="1151"/>
      <c r="J48" s="1152"/>
      <c r="K48" s="63">
        <v>1136</v>
      </c>
      <c r="L48" s="64">
        <v>1151</v>
      </c>
      <c r="M48" s="64">
        <v>1134</v>
      </c>
      <c r="N48" s="64">
        <v>1139</v>
      </c>
      <c r="O48" s="65">
        <v>1117</v>
      </c>
      <c r="P48" s="48"/>
      <c r="Q48" s="48"/>
      <c r="R48" s="48"/>
      <c r="S48" s="48"/>
      <c r="T48" s="48"/>
      <c r="U48" s="48"/>
    </row>
    <row r="49" spans="1:21" ht="30.75" customHeight="1" x14ac:dyDescent="0.15">
      <c r="A49" s="48"/>
      <c r="B49" s="1169"/>
      <c r="C49" s="1170"/>
      <c r="D49" s="62"/>
      <c r="E49" s="1151" t="s">
        <v>16</v>
      </c>
      <c r="F49" s="1151"/>
      <c r="G49" s="1151"/>
      <c r="H49" s="1151"/>
      <c r="I49" s="1151"/>
      <c r="J49" s="1152"/>
      <c r="K49" s="63">
        <v>40</v>
      </c>
      <c r="L49" s="64">
        <v>36</v>
      </c>
      <c r="M49" s="64">
        <v>41</v>
      </c>
      <c r="N49" s="64">
        <v>42</v>
      </c>
      <c r="O49" s="65">
        <v>39</v>
      </c>
      <c r="P49" s="48"/>
      <c r="Q49" s="48"/>
      <c r="R49" s="48"/>
      <c r="S49" s="48"/>
      <c r="T49" s="48"/>
      <c r="U49" s="48"/>
    </row>
    <row r="50" spans="1:21" ht="30.75" customHeight="1" x14ac:dyDescent="0.15">
      <c r="A50" s="48"/>
      <c r="B50" s="1169"/>
      <c r="C50" s="1170"/>
      <c r="D50" s="62"/>
      <c r="E50" s="1151" t="s">
        <v>17</v>
      </c>
      <c r="F50" s="1151"/>
      <c r="G50" s="1151"/>
      <c r="H50" s="1151"/>
      <c r="I50" s="1151"/>
      <c r="J50" s="1152"/>
      <c r="K50" s="63" t="s">
        <v>521</v>
      </c>
      <c r="L50" s="64" t="s">
        <v>521</v>
      </c>
      <c r="M50" s="64" t="s">
        <v>521</v>
      </c>
      <c r="N50" s="64" t="s">
        <v>521</v>
      </c>
      <c r="O50" s="65" t="s">
        <v>521</v>
      </c>
      <c r="P50" s="48"/>
      <c r="Q50" s="48"/>
      <c r="R50" s="48"/>
      <c r="S50" s="48"/>
      <c r="T50" s="48"/>
      <c r="U50" s="48"/>
    </row>
    <row r="51" spans="1:21" ht="30.75" customHeight="1" x14ac:dyDescent="0.15">
      <c r="A51" s="48"/>
      <c r="B51" s="1171"/>
      <c r="C51" s="1172"/>
      <c r="D51" s="66"/>
      <c r="E51" s="1151" t="s">
        <v>18</v>
      </c>
      <c r="F51" s="1151"/>
      <c r="G51" s="1151"/>
      <c r="H51" s="1151"/>
      <c r="I51" s="1151"/>
      <c r="J51" s="1152"/>
      <c r="K51" s="63">
        <v>0</v>
      </c>
      <c r="L51" s="64" t="s">
        <v>521</v>
      </c>
      <c r="M51" s="64">
        <v>0</v>
      </c>
      <c r="N51" s="64">
        <v>0</v>
      </c>
      <c r="O51" s="65">
        <v>0</v>
      </c>
      <c r="P51" s="48"/>
      <c r="Q51" s="48"/>
      <c r="R51" s="48"/>
      <c r="S51" s="48"/>
      <c r="T51" s="48"/>
      <c r="U51" s="48"/>
    </row>
    <row r="52" spans="1:21" ht="30.75" customHeight="1" x14ac:dyDescent="0.15">
      <c r="A52" s="48"/>
      <c r="B52" s="1149" t="s">
        <v>19</v>
      </c>
      <c r="C52" s="1150"/>
      <c r="D52" s="66"/>
      <c r="E52" s="1151" t="s">
        <v>20</v>
      </c>
      <c r="F52" s="1151"/>
      <c r="G52" s="1151"/>
      <c r="H52" s="1151"/>
      <c r="I52" s="1151"/>
      <c r="J52" s="1152"/>
      <c r="K52" s="63">
        <v>2021</v>
      </c>
      <c r="L52" s="64">
        <v>1936</v>
      </c>
      <c r="M52" s="64">
        <v>1919</v>
      </c>
      <c r="N52" s="64">
        <v>1842</v>
      </c>
      <c r="O52" s="65">
        <v>1850</v>
      </c>
      <c r="P52" s="48"/>
      <c r="Q52" s="48"/>
      <c r="R52" s="48"/>
      <c r="S52" s="48"/>
      <c r="T52" s="48"/>
      <c r="U52" s="48"/>
    </row>
    <row r="53" spans="1:21" ht="30.75" customHeight="1" thickBot="1" x14ac:dyDescent="0.2">
      <c r="A53" s="48"/>
      <c r="B53" s="1153" t="s">
        <v>21</v>
      </c>
      <c r="C53" s="1154"/>
      <c r="D53" s="67"/>
      <c r="E53" s="1155" t="s">
        <v>22</v>
      </c>
      <c r="F53" s="1155"/>
      <c r="G53" s="1155"/>
      <c r="H53" s="1155"/>
      <c r="I53" s="1155"/>
      <c r="J53" s="1156"/>
      <c r="K53" s="68">
        <v>586</v>
      </c>
      <c r="L53" s="69">
        <v>591</v>
      </c>
      <c r="M53" s="69">
        <v>607</v>
      </c>
      <c r="N53" s="69">
        <v>745</v>
      </c>
      <c r="O53" s="70">
        <v>770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57" t="s">
        <v>25</v>
      </c>
      <c r="C57" s="1158"/>
      <c r="D57" s="1161" t="s">
        <v>26</v>
      </c>
      <c r="E57" s="1162"/>
      <c r="F57" s="1162"/>
      <c r="G57" s="1162"/>
      <c r="H57" s="1162"/>
      <c r="I57" s="1162"/>
      <c r="J57" s="1163"/>
      <c r="K57" s="83"/>
      <c r="L57" s="84"/>
      <c r="M57" s="84"/>
      <c r="N57" s="84"/>
      <c r="O57" s="85"/>
    </row>
    <row r="58" spans="1:21" ht="31.5" customHeight="1" thickBot="1" x14ac:dyDescent="0.2">
      <c r="B58" s="1159"/>
      <c r="C58" s="1160"/>
      <c r="D58" s="1164" t="s">
        <v>27</v>
      </c>
      <c r="E58" s="1165"/>
      <c r="F58" s="1165"/>
      <c r="G58" s="1165"/>
      <c r="H58" s="1165"/>
      <c r="I58" s="1165"/>
      <c r="J58" s="116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zPzAUpf69O1zYDBJb+rxD5BPOiUedzOwrvi2hzre7uzpcstYBSh7wfOtDGoVmNYaPKn3LUu9eUMkdVWgqW9lg==" saltValue="6d+BKs0dDSdk2oLKzI9g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1" zoomScaleSheetLayoutView="100" workbookViewId="0">
      <selection activeCell="CT4" sqref="CT4:DA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187" t="s">
        <v>30</v>
      </c>
      <c r="C41" s="1188"/>
      <c r="D41" s="102"/>
      <c r="E41" s="1189" t="s">
        <v>31</v>
      </c>
      <c r="F41" s="1189"/>
      <c r="G41" s="1189"/>
      <c r="H41" s="1190"/>
      <c r="I41" s="346">
        <v>15254</v>
      </c>
      <c r="J41" s="347">
        <v>15235</v>
      </c>
      <c r="K41" s="347">
        <v>15259</v>
      </c>
      <c r="L41" s="347">
        <v>14719</v>
      </c>
      <c r="M41" s="348">
        <v>14114</v>
      </c>
    </row>
    <row r="42" spans="2:13" ht="27.75" customHeight="1" x14ac:dyDescent="0.15">
      <c r="B42" s="1177"/>
      <c r="C42" s="1178"/>
      <c r="D42" s="103"/>
      <c r="E42" s="1181" t="s">
        <v>32</v>
      </c>
      <c r="F42" s="1181"/>
      <c r="G42" s="1181"/>
      <c r="H42" s="1182"/>
      <c r="I42" s="349" t="s">
        <v>521</v>
      </c>
      <c r="J42" s="350" t="s">
        <v>521</v>
      </c>
      <c r="K42" s="350" t="s">
        <v>521</v>
      </c>
      <c r="L42" s="350" t="s">
        <v>521</v>
      </c>
      <c r="M42" s="351" t="s">
        <v>521</v>
      </c>
    </row>
    <row r="43" spans="2:13" ht="27.75" customHeight="1" x14ac:dyDescent="0.15">
      <c r="B43" s="1177"/>
      <c r="C43" s="1178"/>
      <c r="D43" s="103"/>
      <c r="E43" s="1181" t="s">
        <v>33</v>
      </c>
      <c r="F43" s="1181"/>
      <c r="G43" s="1181"/>
      <c r="H43" s="1182"/>
      <c r="I43" s="349">
        <v>10752</v>
      </c>
      <c r="J43" s="350">
        <v>9784</v>
      </c>
      <c r="K43" s="350">
        <v>8666</v>
      </c>
      <c r="L43" s="350">
        <v>8104</v>
      </c>
      <c r="M43" s="351">
        <v>7533</v>
      </c>
    </row>
    <row r="44" spans="2:13" ht="27.75" customHeight="1" x14ac:dyDescent="0.15">
      <c r="B44" s="1177"/>
      <c r="C44" s="1178"/>
      <c r="D44" s="103"/>
      <c r="E44" s="1181" t="s">
        <v>34</v>
      </c>
      <c r="F44" s="1181"/>
      <c r="G44" s="1181"/>
      <c r="H44" s="1182"/>
      <c r="I44" s="349">
        <v>185</v>
      </c>
      <c r="J44" s="350">
        <v>154</v>
      </c>
      <c r="K44" s="350">
        <v>114</v>
      </c>
      <c r="L44" s="350">
        <v>161</v>
      </c>
      <c r="M44" s="351">
        <v>138</v>
      </c>
    </row>
    <row r="45" spans="2:13" ht="27.75" customHeight="1" x14ac:dyDescent="0.15">
      <c r="B45" s="1177"/>
      <c r="C45" s="1178"/>
      <c r="D45" s="103"/>
      <c r="E45" s="1181" t="s">
        <v>35</v>
      </c>
      <c r="F45" s="1181"/>
      <c r="G45" s="1181"/>
      <c r="H45" s="1182"/>
      <c r="I45" s="349">
        <v>3016</v>
      </c>
      <c r="J45" s="350">
        <v>2940</v>
      </c>
      <c r="K45" s="350">
        <v>2536</v>
      </c>
      <c r="L45" s="350">
        <v>2652</v>
      </c>
      <c r="M45" s="351">
        <v>2746</v>
      </c>
    </row>
    <row r="46" spans="2:13" ht="27.75" customHeight="1" x14ac:dyDescent="0.15">
      <c r="B46" s="1177"/>
      <c r="C46" s="1178"/>
      <c r="D46" s="104"/>
      <c r="E46" s="1181" t="s">
        <v>36</v>
      </c>
      <c r="F46" s="1181"/>
      <c r="G46" s="1181"/>
      <c r="H46" s="1182"/>
      <c r="I46" s="349" t="s">
        <v>521</v>
      </c>
      <c r="J46" s="350" t="s">
        <v>521</v>
      </c>
      <c r="K46" s="350" t="s">
        <v>521</v>
      </c>
      <c r="L46" s="350" t="s">
        <v>521</v>
      </c>
      <c r="M46" s="351" t="s">
        <v>521</v>
      </c>
    </row>
    <row r="47" spans="2:13" ht="27.75" customHeight="1" x14ac:dyDescent="0.15">
      <c r="B47" s="1177"/>
      <c r="C47" s="1178"/>
      <c r="D47" s="105"/>
      <c r="E47" s="1191" t="s">
        <v>37</v>
      </c>
      <c r="F47" s="1192"/>
      <c r="G47" s="1192"/>
      <c r="H47" s="1193"/>
      <c r="I47" s="349" t="s">
        <v>521</v>
      </c>
      <c r="J47" s="350" t="s">
        <v>521</v>
      </c>
      <c r="K47" s="350" t="s">
        <v>521</v>
      </c>
      <c r="L47" s="350" t="s">
        <v>521</v>
      </c>
      <c r="M47" s="351" t="s">
        <v>521</v>
      </c>
    </row>
    <row r="48" spans="2:13" ht="27.75" customHeight="1" x14ac:dyDescent="0.15">
      <c r="B48" s="1177"/>
      <c r="C48" s="1178"/>
      <c r="D48" s="103"/>
      <c r="E48" s="1181" t="s">
        <v>38</v>
      </c>
      <c r="F48" s="1181"/>
      <c r="G48" s="1181"/>
      <c r="H48" s="1182"/>
      <c r="I48" s="349" t="s">
        <v>521</v>
      </c>
      <c r="J48" s="350" t="s">
        <v>521</v>
      </c>
      <c r="K48" s="350" t="s">
        <v>521</v>
      </c>
      <c r="L48" s="350" t="s">
        <v>521</v>
      </c>
      <c r="M48" s="351" t="s">
        <v>521</v>
      </c>
    </row>
    <row r="49" spans="2:13" ht="27.75" customHeight="1" x14ac:dyDescent="0.15">
      <c r="B49" s="1179"/>
      <c r="C49" s="1180"/>
      <c r="D49" s="103"/>
      <c r="E49" s="1181" t="s">
        <v>39</v>
      </c>
      <c r="F49" s="1181"/>
      <c r="G49" s="1181"/>
      <c r="H49" s="1182"/>
      <c r="I49" s="349" t="s">
        <v>521</v>
      </c>
      <c r="J49" s="350" t="s">
        <v>521</v>
      </c>
      <c r="K49" s="350" t="s">
        <v>521</v>
      </c>
      <c r="L49" s="350" t="s">
        <v>521</v>
      </c>
      <c r="M49" s="351" t="s">
        <v>521</v>
      </c>
    </row>
    <row r="50" spans="2:13" ht="27.75" customHeight="1" x14ac:dyDescent="0.15">
      <c r="B50" s="1175" t="s">
        <v>40</v>
      </c>
      <c r="C50" s="1176"/>
      <c r="D50" s="106"/>
      <c r="E50" s="1181" t="s">
        <v>41</v>
      </c>
      <c r="F50" s="1181"/>
      <c r="G50" s="1181"/>
      <c r="H50" s="1182"/>
      <c r="I50" s="349">
        <v>4056</v>
      </c>
      <c r="J50" s="350">
        <v>3736</v>
      </c>
      <c r="K50" s="350">
        <v>3622</v>
      </c>
      <c r="L50" s="350">
        <v>3375</v>
      </c>
      <c r="M50" s="351">
        <v>3352</v>
      </c>
    </row>
    <row r="51" spans="2:13" ht="27.75" customHeight="1" x14ac:dyDescent="0.15">
      <c r="B51" s="1177"/>
      <c r="C51" s="1178"/>
      <c r="D51" s="103"/>
      <c r="E51" s="1181" t="s">
        <v>42</v>
      </c>
      <c r="F51" s="1181"/>
      <c r="G51" s="1181"/>
      <c r="H51" s="1182"/>
      <c r="I51" s="349">
        <v>945</v>
      </c>
      <c r="J51" s="350">
        <v>964</v>
      </c>
      <c r="K51" s="350">
        <v>963</v>
      </c>
      <c r="L51" s="350">
        <v>904</v>
      </c>
      <c r="M51" s="351">
        <v>961</v>
      </c>
    </row>
    <row r="52" spans="2:13" ht="27.75" customHeight="1" x14ac:dyDescent="0.15">
      <c r="B52" s="1179"/>
      <c r="C52" s="1180"/>
      <c r="D52" s="103"/>
      <c r="E52" s="1181" t="s">
        <v>43</v>
      </c>
      <c r="F52" s="1181"/>
      <c r="G52" s="1181"/>
      <c r="H52" s="1182"/>
      <c r="I52" s="349">
        <v>19479</v>
      </c>
      <c r="J52" s="350">
        <v>18773</v>
      </c>
      <c r="K52" s="350">
        <v>17940</v>
      </c>
      <c r="L52" s="350">
        <v>17165</v>
      </c>
      <c r="M52" s="351">
        <v>16160</v>
      </c>
    </row>
    <row r="53" spans="2:13" ht="27.75" customHeight="1" thickBot="1" x14ac:dyDescent="0.2">
      <c r="B53" s="1183" t="s">
        <v>44</v>
      </c>
      <c r="C53" s="1184"/>
      <c r="D53" s="107"/>
      <c r="E53" s="1185" t="s">
        <v>45</v>
      </c>
      <c r="F53" s="1185"/>
      <c r="G53" s="1185"/>
      <c r="H53" s="1186"/>
      <c r="I53" s="352">
        <v>4726</v>
      </c>
      <c r="J53" s="353">
        <v>4639</v>
      </c>
      <c r="K53" s="353">
        <v>4049</v>
      </c>
      <c r="L53" s="353">
        <v>4191</v>
      </c>
      <c r="M53" s="354">
        <v>4057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QjLTiGcH/G/HR8jJrWMLmf9C0Tz72YeWkg+CVpDI8XpmDAJvi6wrUWvk6McU9crtDtQrVYYyhyKcQ8kQ2xPnKA==" saltValue="DJ+0Um7PuhE21al06a+W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Normal="100" zoomScaleSheetLayoutView="100" workbookViewId="0">
      <selection activeCell="CT4" sqref="CT4:DA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02" t="s">
        <v>48</v>
      </c>
      <c r="D55" s="1202"/>
      <c r="E55" s="1203"/>
      <c r="F55" s="119">
        <v>1957</v>
      </c>
      <c r="G55" s="119">
        <v>1797</v>
      </c>
      <c r="H55" s="120">
        <v>1747</v>
      </c>
    </row>
    <row r="56" spans="2:8" ht="52.5" customHeight="1" x14ac:dyDescent="0.15">
      <c r="B56" s="121"/>
      <c r="C56" s="1204" t="s">
        <v>49</v>
      </c>
      <c r="D56" s="1204"/>
      <c r="E56" s="1205"/>
      <c r="F56" s="122" t="s">
        <v>521</v>
      </c>
      <c r="G56" s="122" t="s">
        <v>521</v>
      </c>
      <c r="H56" s="123" t="s">
        <v>521</v>
      </c>
    </row>
    <row r="57" spans="2:8" ht="53.25" customHeight="1" x14ac:dyDescent="0.15">
      <c r="B57" s="121"/>
      <c r="C57" s="1206" t="s">
        <v>50</v>
      </c>
      <c r="D57" s="1206"/>
      <c r="E57" s="1207"/>
      <c r="F57" s="124">
        <v>2820</v>
      </c>
      <c r="G57" s="124">
        <v>2536</v>
      </c>
      <c r="H57" s="125">
        <v>2560</v>
      </c>
    </row>
    <row r="58" spans="2:8" ht="45.75" customHeight="1" x14ac:dyDescent="0.15">
      <c r="B58" s="126"/>
      <c r="C58" s="1194" t="s">
        <v>587</v>
      </c>
      <c r="D58" s="1195"/>
      <c r="E58" s="1196"/>
      <c r="F58" s="127">
        <v>1505</v>
      </c>
      <c r="G58" s="127">
        <v>1268</v>
      </c>
      <c r="H58" s="128">
        <v>1270</v>
      </c>
    </row>
    <row r="59" spans="2:8" ht="45.75" customHeight="1" x14ac:dyDescent="0.15">
      <c r="B59" s="126"/>
      <c r="C59" s="1194" t="s">
        <v>588</v>
      </c>
      <c r="D59" s="1195"/>
      <c r="E59" s="1196"/>
      <c r="F59" s="127">
        <v>360</v>
      </c>
      <c r="G59" s="127">
        <v>361</v>
      </c>
      <c r="H59" s="128">
        <v>364</v>
      </c>
    </row>
    <row r="60" spans="2:8" ht="45.75" customHeight="1" x14ac:dyDescent="0.15">
      <c r="B60" s="126"/>
      <c r="C60" s="1194" t="s">
        <v>589</v>
      </c>
      <c r="D60" s="1195"/>
      <c r="E60" s="1196"/>
      <c r="F60" s="127">
        <v>524</v>
      </c>
      <c r="G60" s="127">
        <v>375</v>
      </c>
      <c r="H60" s="128">
        <v>362</v>
      </c>
    </row>
    <row r="61" spans="2:8" ht="45.75" customHeight="1" x14ac:dyDescent="0.15">
      <c r="B61" s="126"/>
      <c r="C61" s="1194" t="s">
        <v>591</v>
      </c>
      <c r="D61" s="1195"/>
      <c r="E61" s="1196"/>
      <c r="F61" s="127">
        <v>297</v>
      </c>
      <c r="G61" s="127">
        <v>247</v>
      </c>
      <c r="H61" s="128">
        <v>297</v>
      </c>
    </row>
    <row r="62" spans="2:8" ht="45.75" customHeight="1" thickBot="1" x14ac:dyDescent="0.2">
      <c r="B62" s="129"/>
      <c r="C62" s="1197" t="s">
        <v>590</v>
      </c>
      <c r="D62" s="1198"/>
      <c r="E62" s="1199"/>
      <c r="F62" s="130">
        <v>33</v>
      </c>
      <c r="G62" s="130">
        <v>120</v>
      </c>
      <c r="H62" s="131">
        <v>127</v>
      </c>
    </row>
    <row r="63" spans="2:8" ht="52.5" customHeight="1" thickBot="1" x14ac:dyDescent="0.2">
      <c r="B63" s="132"/>
      <c r="C63" s="1200" t="s">
        <v>51</v>
      </c>
      <c r="D63" s="1200"/>
      <c r="E63" s="1201"/>
      <c r="F63" s="133">
        <v>4777</v>
      </c>
      <c r="G63" s="133">
        <v>4333</v>
      </c>
      <c r="H63" s="134">
        <v>4307</v>
      </c>
    </row>
    <row r="64" spans="2:8" x14ac:dyDescent="0.15"/>
  </sheetData>
  <sheetProtection algorithmName="SHA-512" hashValue="0CAJWvdKL9Bg46ynBLTI2iRwe98Hev/wBt8noYpW45mSQpBzTv7RVFxskB43DFoL4e/sTRZymPtdTx753kKXDA==" saltValue="mxhZRrX2CUsQoUtwo5VO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59588</v>
      </c>
      <c r="E3" s="153"/>
      <c r="F3" s="154">
        <v>88968</v>
      </c>
      <c r="G3" s="155"/>
      <c r="H3" s="156"/>
    </row>
    <row r="4" spans="1:8" x14ac:dyDescent="0.15">
      <c r="A4" s="157"/>
      <c r="B4" s="158"/>
      <c r="C4" s="159"/>
      <c r="D4" s="160">
        <v>45078</v>
      </c>
      <c r="E4" s="161"/>
      <c r="F4" s="162">
        <v>45482</v>
      </c>
      <c r="G4" s="163"/>
      <c r="H4" s="164"/>
    </row>
    <row r="5" spans="1:8" x14ac:dyDescent="0.15">
      <c r="A5" s="145" t="s">
        <v>554</v>
      </c>
      <c r="B5" s="150"/>
      <c r="C5" s="151"/>
      <c r="D5" s="152">
        <v>44641</v>
      </c>
      <c r="E5" s="153"/>
      <c r="F5" s="154">
        <v>85173</v>
      </c>
      <c r="G5" s="155"/>
      <c r="H5" s="156"/>
    </row>
    <row r="6" spans="1:8" x14ac:dyDescent="0.15">
      <c r="A6" s="157"/>
      <c r="B6" s="158"/>
      <c r="C6" s="159"/>
      <c r="D6" s="160">
        <v>22302</v>
      </c>
      <c r="E6" s="161"/>
      <c r="F6" s="162">
        <v>43913</v>
      </c>
      <c r="G6" s="163"/>
      <c r="H6" s="164"/>
    </row>
    <row r="7" spans="1:8" x14ac:dyDescent="0.15">
      <c r="A7" s="145" t="s">
        <v>555</v>
      </c>
      <c r="B7" s="150"/>
      <c r="C7" s="151"/>
      <c r="D7" s="152">
        <v>85352</v>
      </c>
      <c r="E7" s="153"/>
      <c r="F7" s="154">
        <v>94081</v>
      </c>
      <c r="G7" s="155"/>
      <c r="H7" s="156"/>
    </row>
    <row r="8" spans="1:8" x14ac:dyDescent="0.15">
      <c r="A8" s="157"/>
      <c r="B8" s="158"/>
      <c r="C8" s="159"/>
      <c r="D8" s="160">
        <v>46675</v>
      </c>
      <c r="E8" s="161"/>
      <c r="F8" s="162">
        <v>48949</v>
      </c>
      <c r="G8" s="163"/>
      <c r="H8" s="164"/>
    </row>
    <row r="9" spans="1:8" x14ac:dyDescent="0.15">
      <c r="A9" s="145" t="s">
        <v>556</v>
      </c>
      <c r="B9" s="150"/>
      <c r="C9" s="151"/>
      <c r="D9" s="152">
        <v>46081</v>
      </c>
      <c r="E9" s="153"/>
      <c r="F9" s="154">
        <v>92632</v>
      </c>
      <c r="G9" s="155"/>
      <c r="H9" s="156"/>
    </row>
    <row r="10" spans="1:8" x14ac:dyDescent="0.15">
      <c r="A10" s="157"/>
      <c r="B10" s="158"/>
      <c r="C10" s="159"/>
      <c r="D10" s="160">
        <v>27210</v>
      </c>
      <c r="E10" s="161"/>
      <c r="F10" s="162">
        <v>47978</v>
      </c>
      <c r="G10" s="163"/>
      <c r="H10" s="164"/>
    </row>
    <row r="11" spans="1:8" x14ac:dyDescent="0.15">
      <c r="A11" s="145" t="s">
        <v>557</v>
      </c>
      <c r="B11" s="150"/>
      <c r="C11" s="151"/>
      <c r="D11" s="152">
        <v>39053</v>
      </c>
      <c r="E11" s="153"/>
      <c r="F11" s="154">
        <v>96469</v>
      </c>
      <c r="G11" s="155"/>
      <c r="H11" s="156"/>
    </row>
    <row r="12" spans="1:8" x14ac:dyDescent="0.15">
      <c r="A12" s="157"/>
      <c r="B12" s="158"/>
      <c r="C12" s="165"/>
      <c r="D12" s="160">
        <v>25865</v>
      </c>
      <c r="E12" s="161"/>
      <c r="F12" s="162">
        <v>49775</v>
      </c>
      <c r="G12" s="163"/>
      <c r="H12" s="164"/>
    </row>
    <row r="13" spans="1:8" x14ac:dyDescent="0.15">
      <c r="A13" s="145"/>
      <c r="B13" s="150"/>
      <c r="C13" s="166"/>
      <c r="D13" s="167">
        <v>54943</v>
      </c>
      <c r="E13" s="168"/>
      <c r="F13" s="169">
        <v>91465</v>
      </c>
      <c r="G13" s="170"/>
      <c r="H13" s="156"/>
    </row>
    <row r="14" spans="1:8" x14ac:dyDescent="0.15">
      <c r="A14" s="157"/>
      <c r="B14" s="158"/>
      <c r="C14" s="159"/>
      <c r="D14" s="160">
        <v>33426</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4.43</v>
      </c>
      <c r="C19" s="171">
        <f>ROUND(VALUE(SUBSTITUTE(実質収支比率等に係る経年分析!G$48,"▲","-")),2)</f>
        <v>6.1</v>
      </c>
      <c r="D19" s="171">
        <f>ROUND(VALUE(SUBSTITUTE(実質収支比率等に係る経年分析!H$48,"▲","-")),2)</f>
        <v>4.37</v>
      </c>
      <c r="E19" s="171">
        <f>ROUND(VALUE(SUBSTITUTE(実質収支比率等に係る経年分析!I$48,"▲","-")),2)</f>
        <v>6.48</v>
      </c>
      <c r="F19" s="171">
        <f>ROUND(VALUE(SUBSTITUTE(実質収支比率等に係る経年分析!J$48,"▲","-")),2)</f>
        <v>7.98</v>
      </c>
    </row>
    <row r="20" spans="1:11" x14ac:dyDescent="0.15">
      <c r="A20" s="171" t="s">
        <v>55</v>
      </c>
      <c r="B20" s="171">
        <f>ROUND(VALUE(SUBSTITUTE(実質収支比率等に係る経年分析!F$47,"▲","-")),2)</f>
        <v>15.17</v>
      </c>
      <c r="C20" s="171">
        <f>ROUND(VALUE(SUBSTITUTE(実質収支比率等に係る経年分析!G$47,"▲","-")),2)</f>
        <v>17.34</v>
      </c>
      <c r="D20" s="171">
        <f>ROUND(VALUE(SUBSTITUTE(実質収支比率等に係る経年分析!H$47,"▲","-")),2)</f>
        <v>19.329999999999998</v>
      </c>
      <c r="E20" s="171">
        <f>ROUND(VALUE(SUBSTITUTE(実質収支比率等に係る経年分析!I$47,"▲","-")),2)</f>
        <v>17.329999999999998</v>
      </c>
      <c r="F20" s="171">
        <f>ROUND(VALUE(SUBSTITUTE(実質収支比率等に係る経年分析!J$47,"▲","-")),2)</f>
        <v>16.309999999999999</v>
      </c>
    </row>
    <row r="21" spans="1:11" x14ac:dyDescent="0.15">
      <c r="A21" s="171" t="s">
        <v>56</v>
      </c>
      <c r="B21" s="171">
        <f>IF(ISNUMBER(VALUE(SUBSTITUTE(実質収支比率等に係る経年分析!F$49,"▲","-"))),ROUND(VALUE(SUBSTITUTE(実質収支比率等に係る経年分析!F$49,"▲","-")),2),NA())</f>
        <v>-2.93</v>
      </c>
      <c r="C21" s="171">
        <f>IF(ISNUMBER(VALUE(SUBSTITUTE(実質収支比率等に係る経年分析!G$49,"▲","-"))),ROUND(VALUE(SUBSTITUTE(実質収支比率等に係る経年分析!G$49,"▲","-")),2),NA())</f>
        <v>3.6</v>
      </c>
      <c r="D21" s="171">
        <f>IF(ISNUMBER(VALUE(SUBSTITUTE(実質収支比率等に係る経年分析!H$49,"▲","-"))),ROUND(VALUE(SUBSTITUTE(実質収支比率等に係る経年分析!H$49,"▲","-")),2),NA())</f>
        <v>0.24</v>
      </c>
      <c r="E21" s="171">
        <f>IF(ISNUMBER(VALUE(SUBSTITUTE(実質収支比率等に係る経年分析!I$49,"▲","-"))),ROUND(VALUE(SUBSTITUTE(実質収支比率等に係る経年分析!I$49,"▲","-")),2),NA())</f>
        <v>0.67</v>
      </c>
      <c r="F21" s="171">
        <f>IF(ISNUMBER(VALUE(SUBSTITUTE(実質収支比率等に係る経年分析!J$49,"▲","-"))),ROUND(VALUE(SUBSTITUTE(実質収支比率等に係る経年分析!J$49,"▲","-")),2),NA())</f>
        <v>1.24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公営簡易水道事業特別会計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7.0000000000000007E-2</v>
      </c>
    </row>
    <row r="30" spans="1:11" x14ac:dyDescent="0.15">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2.15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0.28000000000000003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0.17</v>
      </c>
    </row>
    <row r="31" spans="1:11" x14ac:dyDescent="0.15">
      <c r="A31" s="172" t="str">
        <f>IF(連結実質赤字比率に係る赤字・黒字の構成分析!C$39="",NA(),連結実質赤字比率に係る赤字・黒字の構成分析!C$39)</f>
        <v>農業集落排水事業会計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0.45</v>
      </c>
    </row>
    <row r="32" spans="1:11" x14ac:dyDescent="0.15">
      <c r="A32" s="172" t="str">
        <f>IF(連結実質赤字比率に係る赤字・黒字の構成分析!C$38="",NA(),連結実質赤字比率に係る赤字・黒字の構成分析!C$38)</f>
        <v>温泉引湯事業会計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2.2599999999999998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2.15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1.7</v>
      </c>
    </row>
    <row r="33" spans="1:16" x14ac:dyDescent="0.15">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2.36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3.28</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4.9000000000000004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3.85</v>
      </c>
    </row>
    <row r="35" spans="1:16" x14ac:dyDescent="0.15">
      <c r="A35" s="172" t="str">
        <f>IF(連結実質赤字比率に係る赤字・黒字の構成分析!C$35="",NA(),連結実質赤字比率に係る赤字・黒字の構成分析!C$35)</f>
        <v>病院事業会計</v>
      </c>
      <c r="B35" s="172">
        <f>IF(ROUND(VALUE(SUBSTITUTE(連結実質赤字比率に係る赤字・黒字の構成分析!F$35,"▲", "-")), 2) &lt; 0, ABS(ROUND(VALUE(SUBSTITUTE(連結実質赤字比率に係る赤字・黒字の構成分析!F$35,"▲", "-")), 2)), NA())</f>
        <v>8.3699999999999992</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7.47</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3.68</v>
      </c>
      <c r="G35" s="172" t="e">
        <f>IF(ROUND(VALUE(SUBSTITUTE(連結実質赤字比率に係る赤字・黒字の構成分析!H$35,"▲", "-")), 2) &gt;= 0, ABS(ROUND(VALUE(SUBSTITUTE(連結実質赤字比率に係る赤字・黒字の構成分析!H$35,"▲", "-")), 2)), NA())</f>
        <v>#N/A</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4.3600000000000003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6.47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7.97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2021</v>
      </c>
      <c r="E42" s="173"/>
      <c r="F42" s="173"/>
      <c r="G42" s="173">
        <f>'実質公債費比率（分子）の構造'!L$52</f>
        <v>1936</v>
      </c>
      <c r="H42" s="173"/>
      <c r="I42" s="173"/>
      <c r="J42" s="173">
        <f>'実質公債費比率（分子）の構造'!M$52</f>
        <v>1919</v>
      </c>
      <c r="K42" s="173"/>
      <c r="L42" s="173"/>
      <c r="M42" s="173">
        <f>'実質公債費比率（分子）の構造'!N$52</f>
        <v>1842</v>
      </c>
      <c r="N42" s="173"/>
      <c r="O42" s="173"/>
      <c r="P42" s="173">
        <f>'実質公債費比率（分子）の構造'!O$52</f>
        <v>1850</v>
      </c>
    </row>
    <row r="43" spans="1:16" x14ac:dyDescent="0.15">
      <c r="A43" s="173" t="s">
        <v>64</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40</v>
      </c>
      <c r="C45" s="173"/>
      <c r="D45" s="173"/>
      <c r="E45" s="173">
        <f>'実質公債費比率（分子）の構造'!L$49</f>
        <v>36</v>
      </c>
      <c r="F45" s="173"/>
      <c r="G45" s="173"/>
      <c r="H45" s="173">
        <f>'実質公債費比率（分子）の構造'!M$49</f>
        <v>41</v>
      </c>
      <c r="I45" s="173"/>
      <c r="J45" s="173"/>
      <c r="K45" s="173">
        <f>'実質公債費比率（分子）の構造'!N$49</f>
        <v>42</v>
      </c>
      <c r="L45" s="173"/>
      <c r="M45" s="173"/>
      <c r="N45" s="173">
        <f>'実質公債費比率（分子）の構造'!O$49</f>
        <v>39</v>
      </c>
      <c r="O45" s="173"/>
      <c r="P45" s="173"/>
    </row>
    <row r="46" spans="1:16" x14ac:dyDescent="0.15">
      <c r="A46" s="173" t="s">
        <v>67</v>
      </c>
      <c r="B46" s="173">
        <f>'実質公債費比率（分子）の構造'!K$48</f>
        <v>1136</v>
      </c>
      <c r="C46" s="173"/>
      <c r="D46" s="173"/>
      <c r="E46" s="173">
        <f>'実質公債費比率（分子）の構造'!L$48</f>
        <v>1151</v>
      </c>
      <c r="F46" s="173"/>
      <c r="G46" s="173"/>
      <c r="H46" s="173">
        <f>'実質公債費比率（分子）の構造'!M$48</f>
        <v>1134</v>
      </c>
      <c r="I46" s="173"/>
      <c r="J46" s="173"/>
      <c r="K46" s="173">
        <f>'実質公債費比率（分子）の構造'!N$48</f>
        <v>1139</v>
      </c>
      <c r="L46" s="173"/>
      <c r="M46" s="173"/>
      <c r="N46" s="173">
        <f>'実質公債費比率（分子）の構造'!O$48</f>
        <v>1117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1431</v>
      </c>
      <c r="C49" s="173"/>
      <c r="D49" s="173"/>
      <c r="E49" s="173">
        <f>'実質公債費比率（分子）の構造'!L$45</f>
        <v>1340</v>
      </c>
      <c r="F49" s="173"/>
      <c r="G49" s="173"/>
      <c r="H49" s="173">
        <f>'実質公債費比率（分子）の構造'!M$45</f>
        <v>1351</v>
      </c>
      <c r="I49" s="173"/>
      <c r="J49" s="173"/>
      <c r="K49" s="173">
        <f>'実質公債費比率（分子）の構造'!N$45</f>
        <v>1406</v>
      </c>
      <c r="L49" s="173"/>
      <c r="M49" s="173"/>
      <c r="N49" s="173">
        <f>'実質公債費比率（分子）の構造'!O$45</f>
        <v>1464</v>
      </c>
      <c r="O49" s="173"/>
      <c r="P49" s="173"/>
    </row>
    <row r="50" spans="1:16" x14ac:dyDescent="0.15">
      <c r="A50" s="173" t="s">
        <v>71</v>
      </c>
      <c r="B50" s="173" t="e">
        <f>NA()</f>
        <v>#N/A</v>
      </c>
      <c r="C50" s="173">
        <f>IF(ISNUMBER('実質公債費比率（分子）の構造'!K$53),'実質公債費比率（分子）の構造'!K$53,NA())</f>
        <v>586</v>
      </c>
      <c r="D50" s="173" t="e">
        <f>NA()</f>
        <v>#N/A</v>
      </c>
      <c r="E50" s="173" t="e">
        <f>NA()</f>
        <v>#N/A</v>
      </c>
      <c r="F50" s="173">
        <f>IF(ISNUMBER('実質公債費比率（分子）の構造'!L$53),'実質公債費比率（分子）の構造'!L$53,NA())</f>
        <v>591</v>
      </c>
      <c r="G50" s="173" t="e">
        <f>NA()</f>
        <v>#N/A</v>
      </c>
      <c r="H50" s="173" t="e">
        <f>NA()</f>
        <v>#N/A</v>
      </c>
      <c r="I50" s="173">
        <f>IF(ISNUMBER('実質公債費比率（分子）の構造'!M$53),'実質公債費比率（分子）の構造'!M$53,NA())</f>
        <v>607</v>
      </c>
      <c r="J50" s="173" t="e">
        <f>NA()</f>
        <v>#N/A</v>
      </c>
      <c r="K50" s="173" t="e">
        <f>NA()</f>
        <v>#N/A</v>
      </c>
      <c r="L50" s="173">
        <f>IF(ISNUMBER('実質公債費比率（分子）の構造'!N$53),'実質公債費比率（分子）の構造'!N$53,NA())</f>
        <v>745</v>
      </c>
      <c r="M50" s="173" t="e">
        <f>NA()</f>
        <v>#N/A</v>
      </c>
      <c r="N50" s="173" t="e">
        <f>NA()</f>
        <v>#N/A</v>
      </c>
      <c r="O50" s="173">
        <f>IF(ISNUMBER('実質公債費比率（分子）の構造'!O$53),'実質公債費比率（分子）の構造'!O$53,NA())</f>
        <v>770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19479</v>
      </c>
      <c r="E56" s="172"/>
      <c r="F56" s="172"/>
      <c r="G56" s="172">
        <f>'将来負担比率（分子）の構造'!J$52</f>
        <v>18773</v>
      </c>
      <c r="H56" s="172"/>
      <c r="I56" s="172"/>
      <c r="J56" s="172">
        <f>'将来負担比率（分子）の構造'!K$52</f>
        <v>17940</v>
      </c>
      <c r="K56" s="172"/>
      <c r="L56" s="172"/>
      <c r="M56" s="172">
        <f>'将来負担比率（分子）の構造'!L$52</f>
        <v>17165</v>
      </c>
      <c r="N56" s="172"/>
      <c r="O56" s="172"/>
      <c r="P56" s="172">
        <f>'将来負担比率（分子）の構造'!M$52</f>
        <v>16160</v>
      </c>
    </row>
    <row r="57" spans="1:16" x14ac:dyDescent="0.15">
      <c r="A57" s="172" t="s">
        <v>42</v>
      </c>
      <c r="B57" s="172"/>
      <c r="C57" s="172"/>
      <c r="D57" s="172">
        <f>'将来負担比率（分子）の構造'!I$51</f>
        <v>945</v>
      </c>
      <c r="E57" s="172"/>
      <c r="F57" s="172"/>
      <c r="G57" s="172">
        <f>'将来負担比率（分子）の構造'!J$51</f>
        <v>964</v>
      </c>
      <c r="H57" s="172"/>
      <c r="I57" s="172"/>
      <c r="J57" s="172">
        <f>'将来負担比率（分子）の構造'!K$51</f>
        <v>963</v>
      </c>
      <c r="K57" s="172"/>
      <c r="L57" s="172"/>
      <c r="M57" s="172">
        <f>'将来負担比率（分子）の構造'!L$51</f>
        <v>904</v>
      </c>
      <c r="N57" s="172"/>
      <c r="O57" s="172"/>
      <c r="P57" s="172">
        <f>'将来負担比率（分子）の構造'!M$51</f>
        <v>961</v>
      </c>
    </row>
    <row r="58" spans="1:16" x14ac:dyDescent="0.15">
      <c r="A58" s="172" t="s">
        <v>41</v>
      </c>
      <c r="B58" s="172"/>
      <c r="C58" s="172"/>
      <c r="D58" s="172">
        <f>'将来負担比率（分子）の構造'!I$50</f>
        <v>4056</v>
      </c>
      <c r="E58" s="172"/>
      <c r="F58" s="172"/>
      <c r="G58" s="172">
        <f>'将来負担比率（分子）の構造'!J$50</f>
        <v>3736</v>
      </c>
      <c r="H58" s="172"/>
      <c r="I58" s="172"/>
      <c r="J58" s="172">
        <f>'将来負担比率（分子）の構造'!K$50</f>
        <v>3622</v>
      </c>
      <c r="K58" s="172"/>
      <c r="L58" s="172"/>
      <c r="M58" s="172">
        <f>'将来負担比率（分子）の構造'!L$50</f>
        <v>3375</v>
      </c>
      <c r="N58" s="172"/>
      <c r="O58" s="172"/>
      <c r="P58" s="172">
        <f>'将来負担比率（分子）の構造'!M$50</f>
        <v>3352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3016</v>
      </c>
      <c r="C62" s="172"/>
      <c r="D62" s="172"/>
      <c r="E62" s="172">
        <f>'将来負担比率（分子）の構造'!J$45</f>
        <v>2940</v>
      </c>
      <c r="F62" s="172"/>
      <c r="G62" s="172"/>
      <c r="H62" s="172">
        <f>'将来負担比率（分子）の構造'!K$45</f>
        <v>2536</v>
      </c>
      <c r="I62" s="172"/>
      <c r="J62" s="172"/>
      <c r="K62" s="172">
        <f>'将来負担比率（分子）の構造'!L$45</f>
        <v>2652</v>
      </c>
      <c r="L62" s="172"/>
      <c r="M62" s="172"/>
      <c r="N62" s="172">
        <f>'将来負担比率（分子）の構造'!M$45</f>
        <v>2746</v>
      </c>
      <c r="O62" s="172"/>
      <c r="P62" s="172"/>
    </row>
    <row r="63" spans="1:16" x14ac:dyDescent="0.15">
      <c r="A63" s="172" t="s">
        <v>34</v>
      </c>
      <c r="B63" s="172">
        <f>'将来負担比率（分子）の構造'!I$44</f>
        <v>185</v>
      </c>
      <c r="C63" s="172"/>
      <c r="D63" s="172"/>
      <c r="E63" s="172">
        <f>'将来負担比率（分子）の構造'!J$44</f>
        <v>154</v>
      </c>
      <c r="F63" s="172"/>
      <c r="G63" s="172"/>
      <c r="H63" s="172">
        <f>'将来負担比率（分子）の構造'!K$44</f>
        <v>114</v>
      </c>
      <c r="I63" s="172"/>
      <c r="J63" s="172"/>
      <c r="K63" s="172">
        <f>'将来負担比率（分子）の構造'!L$44</f>
        <v>161</v>
      </c>
      <c r="L63" s="172"/>
      <c r="M63" s="172"/>
      <c r="N63" s="172">
        <f>'将来負担比率（分子）の構造'!M$44</f>
        <v>138</v>
      </c>
      <c r="O63" s="172"/>
      <c r="P63" s="172"/>
    </row>
    <row r="64" spans="1:16" x14ac:dyDescent="0.15">
      <c r="A64" s="172" t="s">
        <v>33</v>
      </c>
      <c r="B64" s="172">
        <f>'将来負担比率（分子）の構造'!I$43</f>
        <v>10752</v>
      </c>
      <c r="C64" s="172"/>
      <c r="D64" s="172"/>
      <c r="E64" s="172">
        <f>'将来負担比率（分子）の構造'!J$43</f>
        <v>9784</v>
      </c>
      <c r="F64" s="172"/>
      <c r="G64" s="172"/>
      <c r="H64" s="172">
        <f>'将来負担比率（分子）の構造'!K$43</f>
        <v>8666</v>
      </c>
      <c r="I64" s="172"/>
      <c r="J64" s="172"/>
      <c r="K64" s="172">
        <f>'将来負担比率（分子）の構造'!L$43</f>
        <v>8104</v>
      </c>
      <c r="L64" s="172"/>
      <c r="M64" s="172"/>
      <c r="N64" s="172">
        <f>'将来負担比率（分子）の構造'!M$43</f>
        <v>7533</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15254</v>
      </c>
      <c r="C66" s="172"/>
      <c r="D66" s="172"/>
      <c r="E66" s="172">
        <f>'将来負担比率（分子）の構造'!J$41</f>
        <v>15235</v>
      </c>
      <c r="F66" s="172"/>
      <c r="G66" s="172"/>
      <c r="H66" s="172">
        <f>'将来負担比率（分子）の構造'!K$41</f>
        <v>15259</v>
      </c>
      <c r="I66" s="172"/>
      <c r="J66" s="172"/>
      <c r="K66" s="172">
        <f>'将来負担比率（分子）の構造'!L$41</f>
        <v>14719</v>
      </c>
      <c r="L66" s="172"/>
      <c r="M66" s="172"/>
      <c r="N66" s="172">
        <f>'将来負担比率（分子）の構造'!M$41</f>
        <v>14114</v>
      </c>
      <c r="O66" s="172"/>
      <c r="P66" s="172"/>
    </row>
    <row r="67" spans="1:16" x14ac:dyDescent="0.15">
      <c r="A67" s="172" t="s">
        <v>75</v>
      </c>
      <c r="B67" s="172" t="e">
        <f>NA()</f>
        <v>#N/A</v>
      </c>
      <c r="C67" s="172">
        <f>IF(ISNUMBER('将来負担比率（分子）の構造'!I$53), IF('将来負担比率（分子）の構造'!I$53 &lt; 0, 0, '将来負担比率（分子）の構造'!I$53), NA())</f>
        <v>4726</v>
      </c>
      <c r="D67" s="172" t="e">
        <f>NA()</f>
        <v>#N/A</v>
      </c>
      <c r="E67" s="172" t="e">
        <f>NA()</f>
        <v>#N/A</v>
      </c>
      <c r="F67" s="172">
        <f>IF(ISNUMBER('将来負担比率（分子）の構造'!J$53), IF('将来負担比率（分子）の構造'!J$53 &lt; 0, 0, '将来負担比率（分子）の構造'!J$53), NA())</f>
        <v>4639</v>
      </c>
      <c r="G67" s="172" t="e">
        <f>NA()</f>
        <v>#N/A</v>
      </c>
      <c r="H67" s="172" t="e">
        <f>NA()</f>
        <v>#N/A</v>
      </c>
      <c r="I67" s="172">
        <f>IF(ISNUMBER('将来負担比率（分子）の構造'!K$53), IF('将来負担比率（分子）の構造'!K$53 &lt; 0, 0, '将来負担比率（分子）の構造'!K$53), NA())</f>
        <v>4049</v>
      </c>
      <c r="J67" s="172" t="e">
        <f>NA()</f>
        <v>#N/A</v>
      </c>
      <c r="K67" s="172" t="e">
        <f>NA()</f>
        <v>#N/A</v>
      </c>
      <c r="L67" s="172">
        <f>IF(ISNUMBER('将来負担比率（分子）の構造'!L$53), IF('将来負担比率（分子）の構造'!L$53 &lt; 0, 0, '将来負担比率（分子）の構造'!L$53), NA())</f>
        <v>4191</v>
      </c>
      <c r="M67" s="172" t="e">
        <f>NA()</f>
        <v>#N/A</v>
      </c>
      <c r="N67" s="172" t="e">
        <f>NA()</f>
        <v>#N/A</v>
      </c>
      <c r="O67" s="172">
        <f>IF(ISNUMBER('将来負担比率（分子）の構造'!M$53), IF('将来負担比率（分子）の構造'!M$53 &lt; 0, 0, '将来負担比率（分子）の構造'!M$53), NA())</f>
        <v>4057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1957</v>
      </c>
      <c r="C72" s="176">
        <f>基金残高に係る経年分析!G55</f>
        <v>1797</v>
      </c>
      <c r="D72" s="176">
        <f>基金残高に係る経年分析!H55</f>
        <v>1747</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2820</v>
      </c>
      <c r="C74" s="176">
        <f>基金残高に係る経年分析!G57</f>
        <v>2536</v>
      </c>
      <c r="D74" s="176">
        <f>基金残高に係る経年分析!H57</f>
        <v>2560</v>
      </c>
    </row>
  </sheetData>
  <sheetProtection algorithmName="SHA-512" hashValue="ucehSTZODIjeAXKjrLghr8/R9n9Lt00mpHrV6S9od/JLTzJOy8m3tFcBf+nJveF3EHQ5KyDWSoK/Lv/hzpzhEw==" saltValue="lk/85Feoa+oCZmOI7QOB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44DC-F64A-4333-86D7-16A5C577BB69}">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4" t="s">
        <v>215</v>
      </c>
      <c r="DI1" s="715"/>
      <c r="DJ1" s="715"/>
      <c r="DK1" s="715"/>
      <c r="DL1" s="715"/>
      <c r="DM1" s="715"/>
      <c r="DN1" s="716"/>
      <c r="DO1" s="211"/>
      <c r="DP1" s="714" t="s">
        <v>216</v>
      </c>
      <c r="DQ1" s="715"/>
      <c r="DR1" s="715"/>
      <c r="DS1" s="715"/>
      <c r="DT1" s="715"/>
      <c r="DU1" s="715"/>
      <c r="DV1" s="715"/>
      <c r="DW1" s="715"/>
      <c r="DX1" s="715"/>
      <c r="DY1" s="715"/>
      <c r="DZ1" s="715"/>
      <c r="EA1" s="715"/>
      <c r="EB1" s="715"/>
      <c r="EC1" s="716"/>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75" t="s">
        <v>218</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219</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220</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221</v>
      </c>
      <c r="S4" s="676"/>
      <c r="T4" s="676"/>
      <c r="U4" s="676"/>
      <c r="V4" s="676"/>
      <c r="W4" s="676"/>
      <c r="X4" s="676"/>
      <c r="Y4" s="677"/>
      <c r="Z4" s="675" t="s">
        <v>222</v>
      </c>
      <c r="AA4" s="676"/>
      <c r="AB4" s="676"/>
      <c r="AC4" s="677"/>
      <c r="AD4" s="675" t="s">
        <v>223</v>
      </c>
      <c r="AE4" s="676"/>
      <c r="AF4" s="676"/>
      <c r="AG4" s="676"/>
      <c r="AH4" s="676"/>
      <c r="AI4" s="676"/>
      <c r="AJ4" s="676"/>
      <c r="AK4" s="677"/>
      <c r="AL4" s="675" t="s">
        <v>222</v>
      </c>
      <c r="AM4" s="676"/>
      <c r="AN4" s="676"/>
      <c r="AO4" s="677"/>
      <c r="AP4" s="711" t="s">
        <v>224</v>
      </c>
      <c r="AQ4" s="711"/>
      <c r="AR4" s="711"/>
      <c r="AS4" s="711"/>
      <c r="AT4" s="711"/>
      <c r="AU4" s="711"/>
      <c r="AV4" s="711"/>
      <c r="AW4" s="711"/>
      <c r="AX4" s="711"/>
      <c r="AY4" s="711"/>
      <c r="AZ4" s="711"/>
      <c r="BA4" s="711"/>
      <c r="BB4" s="711"/>
      <c r="BC4" s="711"/>
      <c r="BD4" s="711"/>
      <c r="BE4" s="711"/>
      <c r="BF4" s="711"/>
      <c r="BG4" s="711" t="s">
        <v>225</v>
      </c>
      <c r="BH4" s="711"/>
      <c r="BI4" s="711"/>
      <c r="BJ4" s="711"/>
      <c r="BK4" s="711"/>
      <c r="BL4" s="711"/>
      <c r="BM4" s="711"/>
      <c r="BN4" s="711"/>
      <c r="BO4" s="711" t="s">
        <v>222</v>
      </c>
      <c r="BP4" s="711"/>
      <c r="BQ4" s="711"/>
      <c r="BR4" s="711"/>
      <c r="BS4" s="711" t="s">
        <v>226</v>
      </c>
      <c r="BT4" s="711"/>
      <c r="BU4" s="711"/>
      <c r="BV4" s="711"/>
      <c r="BW4" s="711"/>
      <c r="BX4" s="711"/>
      <c r="BY4" s="711"/>
      <c r="BZ4" s="711"/>
      <c r="CA4" s="711"/>
      <c r="CB4" s="711"/>
      <c r="CD4" s="675" t="s">
        <v>227</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72" t="s">
        <v>228</v>
      </c>
      <c r="C5" s="673"/>
      <c r="D5" s="673"/>
      <c r="E5" s="673"/>
      <c r="F5" s="673"/>
      <c r="G5" s="673"/>
      <c r="H5" s="673"/>
      <c r="I5" s="673"/>
      <c r="J5" s="673"/>
      <c r="K5" s="673"/>
      <c r="L5" s="673"/>
      <c r="M5" s="673"/>
      <c r="N5" s="673"/>
      <c r="O5" s="673"/>
      <c r="P5" s="673"/>
      <c r="Q5" s="674"/>
      <c r="R5" s="669">
        <v>4118584</v>
      </c>
      <c r="S5" s="670"/>
      <c r="T5" s="670"/>
      <c r="U5" s="670"/>
      <c r="V5" s="670"/>
      <c r="W5" s="670"/>
      <c r="X5" s="670"/>
      <c r="Y5" s="698"/>
      <c r="Z5" s="712">
        <v>21.7</v>
      </c>
      <c r="AA5" s="712"/>
      <c r="AB5" s="712"/>
      <c r="AC5" s="712"/>
      <c r="AD5" s="713">
        <v>4027612</v>
      </c>
      <c r="AE5" s="713"/>
      <c r="AF5" s="713"/>
      <c r="AG5" s="713"/>
      <c r="AH5" s="713"/>
      <c r="AI5" s="713"/>
      <c r="AJ5" s="713"/>
      <c r="AK5" s="713"/>
      <c r="AL5" s="699">
        <v>37.9</v>
      </c>
      <c r="AM5" s="685"/>
      <c r="AN5" s="685"/>
      <c r="AO5" s="700"/>
      <c r="AP5" s="672" t="s">
        <v>229</v>
      </c>
      <c r="AQ5" s="673"/>
      <c r="AR5" s="673"/>
      <c r="AS5" s="673"/>
      <c r="AT5" s="673"/>
      <c r="AU5" s="673"/>
      <c r="AV5" s="673"/>
      <c r="AW5" s="673"/>
      <c r="AX5" s="673"/>
      <c r="AY5" s="673"/>
      <c r="AZ5" s="673"/>
      <c r="BA5" s="673"/>
      <c r="BB5" s="673"/>
      <c r="BC5" s="673"/>
      <c r="BD5" s="673"/>
      <c r="BE5" s="673"/>
      <c r="BF5" s="674"/>
      <c r="BG5" s="622">
        <v>4005843</v>
      </c>
      <c r="BH5" s="623"/>
      <c r="BI5" s="623"/>
      <c r="BJ5" s="623"/>
      <c r="BK5" s="623"/>
      <c r="BL5" s="623"/>
      <c r="BM5" s="623"/>
      <c r="BN5" s="624"/>
      <c r="BO5" s="648">
        <v>97.3</v>
      </c>
      <c r="BP5" s="648"/>
      <c r="BQ5" s="648"/>
      <c r="BR5" s="648"/>
      <c r="BS5" s="649">
        <v>62380</v>
      </c>
      <c r="BT5" s="649"/>
      <c r="BU5" s="649"/>
      <c r="BV5" s="649"/>
      <c r="BW5" s="649"/>
      <c r="BX5" s="649"/>
      <c r="BY5" s="649"/>
      <c r="BZ5" s="649"/>
      <c r="CA5" s="649"/>
      <c r="CB5" s="694"/>
      <c r="CD5" s="675" t="s">
        <v>224</v>
      </c>
      <c r="CE5" s="676"/>
      <c r="CF5" s="676"/>
      <c r="CG5" s="676"/>
      <c r="CH5" s="676"/>
      <c r="CI5" s="676"/>
      <c r="CJ5" s="676"/>
      <c r="CK5" s="676"/>
      <c r="CL5" s="676"/>
      <c r="CM5" s="676"/>
      <c r="CN5" s="676"/>
      <c r="CO5" s="676"/>
      <c r="CP5" s="676"/>
      <c r="CQ5" s="677"/>
      <c r="CR5" s="675" t="s">
        <v>230</v>
      </c>
      <c r="CS5" s="676"/>
      <c r="CT5" s="676"/>
      <c r="CU5" s="676"/>
      <c r="CV5" s="676"/>
      <c r="CW5" s="676"/>
      <c r="CX5" s="676"/>
      <c r="CY5" s="677"/>
      <c r="CZ5" s="675" t="s">
        <v>222</v>
      </c>
      <c r="DA5" s="676"/>
      <c r="DB5" s="676"/>
      <c r="DC5" s="677"/>
      <c r="DD5" s="675" t="s">
        <v>231</v>
      </c>
      <c r="DE5" s="676"/>
      <c r="DF5" s="676"/>
      <c r="DG5" s="676"/>
      <c r="DH5" s="676"/>
      <c r="DI5" s="676"/>
      <c r="DJ5" s="676"/>
      <c r="DK5" s="676"/>
      <c r="DL5" s="676"/>
      <c r="DM5" s="676"/>
      <c r="DN5" s="676"/>
      <c r="DO5" s="676"/>
      <c r="DP5" s="677"/>
      <c r="DQ5" s="675" t="s">
        <v>232</v>
      </c>
      <c r="DR5" s="676"/>
      <c r="DS5" s="676"/>
      <c r="DT5" s="676"/>
      <c r="DU5" s="676"/>
      <c r="DV5" s="676"/>
      <c r="DW5" s="676"/>
      <c r="DX5" s="676"/>
      <c r="DY5" s="676"/>
      <c r="DZ5" s="676"/>
      <c r="EA5" s="676"/>
      <c r="EB5" s="676"/>
      <c r="EC5" s="677"/>
    </row>
    <row r="6" spans="2:143" ht="11.25" customHeight="1" x14ac:dyDescent="0.15">
      <c r="B6" s="619" t="s">
        <v>233</v>
      </c>
      <c r="C6" s="620"/>
      <c r="D6" s="620"/>
      <c r="E6" s="620"/>
      <c r="F6" s="620"/>
      <c r="G6" s="620"/>
      <c r="H6" s="620"/>
      <c r="I6" s="620"/>
      <c r="J6" s="620"/>
      <c r="K6" s="620"/>
      <c r="L6" s="620"/>
      <c r="M6" s="620"/>
      <c r="N6" s="620"/>
      <c r="O6" s="620"/>
      <c r="P6" s="620"/>
      <c r="Q6" s="621"/>
      <c r="R6" s="622">
        <v>207717</v>
      </c>
      <c r="S6" s="623"/>
      <c r="T6" s="623"/>
      <c r="U6" s="623"/>
      <c r="V6" s="623"/>
      <c r="W6" s="623"/>
      <c r="X6" s="623"/>
      <c r="Y6" s="624"/>
      <c r="Z6" s="648">
        <v>1.1000000000000001</v>
      </c>
      <c r="AA6" s="648"/>
      <c r="AB6" s="648"/>
      <c r="AC6" s="648"/>
      <c r="AD6" s="649">
        <v>207717</v>
      </c>
      <c r="AE6" s="649"/>
      <c r="AF6" s="649"/>
      <c r="AG6" s="649"/>
      <c r="AH6" s="649"/>
      <c r="AI6" s="649"/>
      <c r="AJ6" s="649"/>
      <c r="AK6" s="649"/>
      <c r="AL6" s="625">
        <v>2</v>
      </c>
      <c r="AM6" s="626"/>
      <c r="AN6" s="626"/>
      <c r="AO6" s="650"/>
      <c r="AP6" s="619" t="s">
        <v>234</v>
      </c>
      <c r="AQ6" s="620"/>
      <c r="AR6" s="620"/>
      <c r="AS6" s="620"/>
      <c r="AT6" s="620"/>
      <c r="AU6" s="620"/>
      <c r="AV6" s="620"/>
      <c r="AW6" s="620"/>
      <c r="AX6" s="620"/>
      <c r="AY6" s="620"/>
      <c r="AZ6" s="620"/>
      <c r="BA6" s="620"/>
      <c r="BB6" s="620"/>
      <c r="BC6" s="620"/>
      <c r="BD6" s="620"/>
      <c r="BE6" s="620"/>
      <c r="BF6" s="621"/>
      <c r="BG6" s="622">
        <v>4005843</v>
      </c>
      <c r="BH6" s="623"/>
      <c r="BI6" s="623"/>
      <c r="BJ6" s="623"/>
      <c r="BK6" s="623"/>
      <c r="BL6" s="623"/>
      <c r="BM6" s="623"/>
      <c r="BN6" s="624"/>
      <c r="BO6" s="648">
        <v>97.3</v>
      </c>
      <c r="BP6" s="648"/>
      <c r="BQ6" s="648"/>
      <c r="BR6" s="648"/>
      <c r="BS6" s="649">
        <v>62380</v>
      </c>
      <c r="BT6" s="649"/>
      <c r="BU6" s="649"/>
      <c r="BV6" s="649"/>
      <c r="BW6" s="649"/>
      <c r="BX6" s="649"/>
      <c r="BY6" s="649"/>
      <c r="BZ6" s="649"/>
      <c r="CA6" s="649"/>
      <c r="CB6" s="694"/>
      <c r="CD6" s="672" t="s">
        <v>235</v>
      </c>
      <c r="CE6" s="673"/>
      <c r="CF6" s="673"/>
      <c r="CG6" s="673"/>
      <c r="CH6" s="673"/>
      <c r="CI6" s="673"/>
      <c r="CJ6" s="673"/>
      <c r="CK6" s="673"/>
      <c r="CL6" s="673"/>
      <c r="CM6" s="673"/>
      <c r="CN6" s="673"/>
      <c r="CO6" s="673"/>
      <c r="CP6" s="673"/>
      <c r="CQ6" s="674"/>
      <c r="CR6" s="622">
        <v>144987</v>
      </c>
      <c r="CS6" s="623"/>
      <c r="CT6" s="623"/>
      <c r="CU6" s="623"/>
      <c r="CV6" s="623"/>
      <c r="CW6" s="623"/>
      <c r="CX6" s="623"/>
      <c r="CY6" s="624"/>
      <c r="CZ6" s="699">
        <v>0.8</v>
      </c>
      <c r="DA6" s="685"/>
      <c r="DB6" s="685"/>
      <c r="DC6" s="701"/>
      <c r="DD6" s="628" t="s">
        <v>129</v>
      </c>
      <c r="DE6" s="623"/>
      <c r="DF6" s="623"/>
      <c r="DG6" s="623"/>
      <c r="DH6" s="623"/>
      <c r="DI6" s="623"/>
      <c r="DJ6" s="623"/>
      <c r="DK6" s="623"/>
      <c r="DL6" s="623"/>
      <c r="DM6" s="623"/>
      <c r="DN6" s="623"/>
      <c r="DO6" s="623"/>
      <c r="DP6" s="624"/>
      <c r="DQ6" s="628">
        <v>144987</v>
      </c>
      <c r="DR6" s="623"/>
      <c r="DS6" s="623"/>
      <c r="DT6" s="623"/>
      <c r="DU6" s="623"/>
      <c r="DV6" s="623"/>
      <c r="DW6" s="623"/>
      <c r="DX6" s="623"/>
      <c r="DY6" s="623"/>
      <c r="DZ6" s="623"/>
      <c r="EA6" s="623"/>
      <c r="EB6" s="623"/>
      <c r="EC6" s="661"/>
    </row>
    <row r="7" spans="2:143" ht="11.25" customHeight="1" x14ac:dyDescent="0.15">
      <c r="B7" s="619" t="s">
        <v>236</v>
      </c>
      <c r="C7" s="620"/>
      <c r="D7" s="620"/>
      <c r="E7" s="620"/>
      <c r="F7" s="620"/>
      <c r="G7" s="620"/>
      <c r="H7" s="620"/>
      <c r="I7" s="620"/>
      <c r="J7" s="620"/>
      <c r="K7" s="620"/>
      <c r="L7" s="620"/>
      <c r="M7" s="620"/>
      <c r="N7" s="620"/>
      <c r="O7" s="620"/>
      <c r="P7" s="620"/>
      <c r="Q7" s="621"/>
      <c r="R7" s="622">
        <v>2056</v>
      </c>
      <c r="S7" s="623"/>
      <c r="T7" s="623"/>
      <c r="U7" s="623"/>
      <c r="V7" s="623"/>
      <c r="W7" s="623"/>
      <c r="X7" s="623"/>
      <c r="Y7" s="624"/>
      <c r="Z7" s="648">
        <v>0</v>
      </c>
      <c r="AA7" s="648"/>
      <c r="AB7" s="648"/>
      <c r="AC7" s="648"/>
      <c r="AD7" s="649">
        <v>2056</v>
      </c>
      <c r="AE7" s="649"/>
      <c r="AF7" s="649"/>
      <c r="AG7" s="649"/>
      <c r="AH7" s="649"/>
      <c r="AI7" s="649"/>
      <c r="AJ7" s="649"/>
      <c r="AK7" s="649"/>
      <c r="AL7" s="625">
        <v>0</v>
      </c>
      <c r="AM7" s="626"/>
      <c r="AN7" s="626"/>
      <c r="AO7" s="650"/>
      <c r="AP7" s="619" t="s">
        <v>237</v>
      </c>
      <c r="AQ7" s="620"/>
      <c r="AR7" s="620"/>
      <c r="AS7" s="620"/>
      <c r="AT7" s="620"/>
      <c r="AU7" s="620"/>
      <c r="AV7" s="620"/>
      <c r="AW7" s="620"/>
      <c r="AX7" s="620"/>
      <c r="AY7" s="620"/>
      <c r="AZ7" s="620"/>
      <c r="BA7" s="620"/>
      <c r="BB7" s="620"/>
      <c r="BC7" s="620"/>
      <c r="BD7" s="620"/>
      <c r="BE7" s="620"/>
      <c r="BF7" s="621"/>
      <c r="BG7" s="622">
        <v>1478709</v>
      </c>
      <c r="BH7" s="623"/>
      <c r="BI7" s="623"/>
      <c r="BJ7" s="623"/>
      <c r="BK7" s="623"/>
      <c r="BL7" s="623"/>
      <c r="BM7" s="623"/>
      <c r="BN7" s="624"/>
      <c r="BO7" s="648">
        <v>35.9</v>
      </c>
      <c r="BP7" s="648"/>
      <c r="BQ7" s="648"/>
      <c r="BR7" s="648"/>
      <c r="BS7" s="649">
        <v>62380</v>
      </c>
      <c r="BT7" s="649"/>
      <c r="BU7" s="649"/>
      <c r="BV7" s="649"/>
      <c r="BW7" s="649"/>
      <c r="BX7" s="649"/>
      <c r="BY7" s="649"/>
      <c r="BZ7" s="649"/>
      <c r="CA7" s="649"/>
      <c r="CB7" s="694"/>
      <c r="CD7" s="619" t="s">
        <v>238</v>
      </c>
      <c r="CE7" s="620"/>
      <c r="CF7" s="620"/>
      <c r="CG7" s="620"/>
      <c r="CH7" s="620"/>
      <c r="CI7" s="620"/>
      <c r="CJ7" s="620"/>
      <c r="CK7" s="620"/>
      <c r="CL7" s="620"/>
      <c r="CM7" s="620"/>
      <c r="CN7" s="620"/>
      <c r="CO7" s="620"/>
      <c r="CP7" s="620"/>
      <c r="CQ7" s="621"/>
      <c r="CR7" s="622">
        <v>2726589</v>
      </c>
      <c r="CS7" s="623"/>
      <c r="CT7" s="623"/>
      <c r="CU7" s="623"/>
      <c r="CV7" s="623"/>
      <c r="CW7" s="623"/>
      <c r="CX7" s="623"/>
      <c r="CY7" s="624"/>
      <c r="CZ7" s="648">
        <v>15.2</v>
      </c>
      <c r="DA7" s="648"/>
      <c r="DB7" s="648"/>
      <c r="DC7" s="648"/>
      <c r="DD7" s="628">
        <v>159906</v>
      </c>
      <c r="DE7" s="623"/>
      <c r="DF7" s="623"/>
      <c r="DG7" s="623"/>
      <c r="DH7" s="623"/>
      <c r="DI7" s="623"/>
      <c r="DJ7" s="623"/>
      <c r="DK7" s="623"/>
      <c r="DL7" s="623"/>
      <c r="DM7" s="623"/>
      <c r="DN7" s="623"/>
      <c r="DO7" s="623"/>
      <c r="DP7" s="624"/>
      <c r="DQ7" s="628">
        <v>2009380</v>
      </c>
      <c r="DR7" s="623"/>
      <c r="DS7" s="623"/>
      <c r="DT7" s="623"/>
      <c r="DU7" s="623"/>
      <c r="DV7" s="623"/>
      <c r="DW7" s="623"/>
      <c r="DX7" s="623"/>
      <c r="DY7" s="623"/>
      <c r="DZ7" s="623"/>
      <c r="EA7" s="623"/>
      <c r="EB7" s="623"/>
      <c r="EC7" s="661"/>
    </row>
    <row r="8" spans="2:143" ht="11.25" customHeight="1" x14ac:dyDescent="0.15">
      <c r="B8" s="619" t="s">
        <v>239</v>
      </c>
      <c r="C8" s="620"/>
      <c r="D8" s="620"/>
      <c r="E8" s="620"/>
      <c r="F8" s="620"/>
      <c r="G8" s="620"/>
      <c r="H8" s="620"/>
      <c r="I8" s="620"/>
      <c r="J8" s="620"/>
      <c r="K8" s="620"/>
      <c r="L8" s="620"/>
      <c r="M8" s="620"/>
      <c r="N8" s="620"/>
      <c r="O8" s="620"/>
      <c r="P8" s="620"/>
      <c r="Q8" s="621"/>
      <c r="R8" s="622">
        <v>15893</v>
      </c>
      <c r="S8" s="623"/>
      <c r="T8" s="623"/>
      <c r="U8" s="623"/>
      <c r="V8" s="623"/>
      <c r="W8" s="623"/>
      <c r="X8" s="623"/>
      <c r="Y8" s="624"/>
      <c r="Z8" s="648">
        <v>0.1</v>
      </c>
      <c r="AA8" s="648"/>
      <c r="AB8" s="648"/>
      <c r="AC8" s="648"/>
      <c r="AD8" s="649">
        <v>15893</v>
      </c>
      <c r="AE8" s="649"/>
      <c r="AF8" s="649"/>
      <c r="AG8" s="649"/>
      <c r="AH8" s="649"/>
      <c r="AI8" s="649"/>
      <c r="AJ8" s="649"/>
      <c r="AK8" s="649"/>
      <c r="AL8" s="625">
        <v>0.1</v>
      </c>
      <c r="AM8" s="626"/>
      <c r="AN8" s="626"/>
      <c r="AO8" s="650"/>
      <c r="AP8" s="619" t="s">
        <v>240</v>
      </c>
      <c r="AQ8" s="620"/>
      <c r="AR8" s="620"/>
      <c r="AS8" s="620"/>
      <c r="AT8" s="620"/>
      <c r="AU8" s="620"/>
      <c r="AV8" s="620"/>
      <c r="AW8" s="620"/>
      <c r="AX8" s="620"/>
      <c r="AY8" s="620"/>
      <c r="AZ8" s="620"/>
      <c r="BA8" s="620"/>
      <c r="BB8" s="620"/>
      <c r="BC8" s="620"/>
      <c r="BD8" s="620"/>
      <c r="BE8" s="620"/>
      <c r="BF8" s="621"/>
      <c r="BG8" s="622">
        <v>49847</v>
      </c>
      <c r="BH8" s="623"/>
      <c r="BI8" s="623"/>
      <c r="BJ8" s="623"/>
      <c r="BK8" s="623"/>
      <c r="BL8" s="623"/>
      <c r="BM8" s="623"/>
      <c r="BN8" s="624"/>
      <c r="BO8" s="648">
        <v>1.2</v>
      </c>
      <c r="BP8" s="648"/>
      <c r="BQ8" s="648"/>
      <c r="BR8" s="648"/>
      <c r="BS8" s="649" t="s">
        <v>129</v>
      </c>
      <c r="BT8" s="649"/>
      <c r="BU8" s="649"/>
      <c r="BV8" s="649"/>
      <c r="BW8" s="649"/>
      <c r="BX8" s="649"/>
      <c r="BY8" s="649"/>
      <c r="BZ8" s="649"/>
      <c r="CA8" s="649"/>
      <c r="CB8" s="694"/>
      <c r="CD8" s="619" t="s">
        <v>241</v>
      </c>
      <c r="CE8" s="620"/>
      <c r="CF8" s="620"/>
      <c r="CG8" s="620"/>
      <c r="CH8" s="620"/>
      <c r="CI8" s="620"/>
      <c r="CJ8" s="620"/>
      <c r="CK8" s="620"/>
      <c r="CL8" s="620"/>
      <c r="CM8" s="620"/>
      <c r="CN8" s="620"/>
      <c r="CO8" s="620"/>
      <c r="CP8" s="620"/>
      <c r="CQ8" s="621"/>
      <c r="CR8" s="622">
        <v>4858157</v>
      </c>
      <c r="CS8" s="623"/>
      <c r="CT8" s="623"/>
      <c r="CU8" s="623"/>
      <c r="CV8" s="623"/>
      <c r="CW8" s="623"/>
      <c r="CX8" s="623"/>
      <c r="CY8" s="624"/>
      <c r="CZ8" s="648">
        <v>27.1</v>
      </c>
      <c r="DA8" s="648"/>
      <c r="DB8" s="648"/>
      <c r="DC8" s="648"/>
      <c r="DD8" s="628">
        <v>22316</v>
      </c>
      <c r="DE8" s="623"/>
      <c r="DF8" s="623"/>
      <c r="DG8" s="623"/>
      <c r="DH8" s="623"/>
      <c r="DI8" s="623"/>
      <c r="DJ8" s="623"/>
      <c r="DK8" s="623"/>
      <c r="DL8" s="623"/>
      <c r="DM8" s="623"/>
      <c r="DN8" s="623"/>
      <c r="DO8" s="623"/>
      <c r="DP8" s="624"/>
      <c r="DQ8" s="628">
        <v>2504517</v>
      </c>
      <c r="DR8" s="623"/>
      <c r="DS8" s="623"/>
      <c r="DT8" s="623"/>
      <c r="DU8" s="623"/>
      <c r="DV8" s="623"/>
      <c r="DW8" s="623"/>
      <c r="DX8" s="623"/>
      <c r="DY8" s="623"/>
      <c r="DZ8" s="623"/>
      <c r="EA8" s="623"/>
      <c r="EB8" s="623"/>
      <c r="EC8" s="661"/>
    </row>
    <row r="9" spans="2:143" ht="11.25" customHeight="1" x14ac:dyDescent="0.15">
      <c r="B9" s="619" t="s">
        <v>242</v>
      </c>
      <c r="C9" s="620"/>
      <c r="D9" s="620"/>
      <c r="E9" s="620"/>
      <c r="F9" s="620"/>
      <c r="G9" s="620"/>
      <c r="H9" s="620"/>
      <c r="I9" s="620"/>
      <c r="J9" s="620"/>
      <c r="K9" s="620"/>
      <c r="L9" s="620"/>
      <c r="M9" s="620"/>
      <c r="N9" s="620"/>
      <c r="O9" s="620"/>
      <c r="P9" s="620"/>
      <c r="Q9" s="621"/>
      <c r="R9" s="622">
        <v>17041</v>
      </c>
      <c r="S9" s="623"/>
      <c r="T9" s="623"/>
      <c r="U9" s="623"/>
      <c r="V9" s="623"/>
      <c r="W9" s="623"/>
      <c r="X9" s="623"/>
      <c r="Y9" s="624"/>
      <c r="Z9" s="648">
        <v>0.1</v>
      </c>
      <c r="AA9" s="648"/>
      <c r="AB9" s="648"/>
      <c r="AC9" s="648"/>
      <c r="AD9" s="649">
        <v>17041</v>
      </c>
      <c r="AE9" s="649"/>
      <c r="AF9" s="649"/>
      <c r="AG9" s="649"/>
      <c r="AH9" s="649"/>
      <c r="AI9" s="649"/>
      <c r="AJ9" s="649"/>
      <c r="AK9" s="649"/>
      <c r="AL9" s="625">
        <v>0.2</v>
      </c>
      <c r="AM9" s="626"/>
      <c r="AN9" s="626"/>
      <c r="AO9" s="650"/>
      <c r="AP9" s="619" t="s">
        <v>243</v>
      </c>
      <c r="AQ9" s="620"/>
      <c r="AR9" s="620"/>
      <c r="AS9" s="620"/>
      <c r="AT9" s="620"/>
      <c r="AU9" s="620"/>
      <c r="AV9" s="620"/>
      <c r="AW9" s="620"/>
      <c r="AX9" s="620"/>
      <c r="AY9" s="620"/>
      <c r="AZ9" s="620"/>
      <c r="BA9" s="620"/>
      <c r="BB9" s="620"/>
      <c r="BC9" s="620"/>
      <c r="BD9" s="620"/>
      <c r="BE9" s="620"/>
      <c r="BF9" s="621"/>
      <c r="BG9" s="622">
        <v>1085611</v>
      </c>
      <c r="BH9" s="623"/>
      <c r="BI9" s="623"/>
      <c r="BJ9" s="623"/>
      <c r="BK9" s="623"/>
      <c r="BL9" s="623"/>
      <c r="BM9" s="623"/>
      <c r="BN9" s="624"/>
      <c r="BO9" s="648">
        <v>26.4</v>
      </c>
      <c r="BP9" s="648"/>
      <c r="BQ9" s="648"/>
      <c r="BR9" s="648"/>
      <c r="BS9" s="649" t="s">
        <v>129</v>
      </c>
      <c r="BT9" s="649"/>
      <c r="BU9" s="649"/>
      <c r="BV9" s="649"/>
      <c r="BW9" s="649"/>
      <c r="BX9" s="649"/>
      <c r="BY9" s="649"/>
      <c r="BZ9" s="649"/>
      <c r="CA9" s="649"/>
      <c r="CB9" s="694"/>
      <c r="CD9" s="619" t="s">
        <v>244</v>
      </c>
      <c r="CE9" s="620"/>
      <c r="CF9" s="620"/>
      <c r="CG9" s="620"/>
      <c r="CH9" s="620"/>
      <c r="CI9" s="620"/>
      <c r="CJ9" s="620"/>
      <c r="CK9" s="620"/>
      <c r="CL9" s="620"/>
      <c r="CM9" s="620"/>
      <c r="CN9" s="620"/>
      <c r="CO9" s="620"/>
      <c r="CP9" s="620"/>
      <c r="CQ9" s="621"/>
      <c r="CR9" s="622">
        <v>2352499</v>
      </c>
      <c r="CS9" s="623"/>
      <c r="CT9" s="623"/>
      <c r="CU9" s="623"/>
      <c r="CV9" s="623"/>
      <c r="CW9" s="623"/>
      <c r="CX9" s="623"/>
      <c r="CY9" s="624"/>
      <c r="CZ9" s="648">
        <v>13.1</v>
      </c>
      <c r="DA9" s="648"/>
      <c r="DB9" s="648"/>
      <c r="DC9" s="648"/>
      <c r="DD9" s="628">
        <v>37555</v>
      </c>
      <c r="DE9" s="623"/>
      <c r="DF9" s="623"/>
      <c r="DG9" s="623"/>
      <c r="DH9" s="623"/>
      <c r="DI9" s="623"/>
      <c r="DJ9" s="623"/>
      <c r="DK9" s="623"/>
      <c r="DL9" s="623"/>
      <c r="DM9" s="623"/>
      <c r="DN9" s="623"/>
      <c r="DO9" s="623"/>
      <c r="DP9" s="624"/>
      <c r="DQ9" s="628">
        <v>1903708</v>
      </c>
      <c r="DR9" s="623"/>
      <c r="DS9" s="623"/>
      <c r="DT9" s="623"/>
      <c r="DU9" s="623"/>
      <c r="DV9" s="623"/>
      <c r="DW9" s="623"/>
      <c r="DX9" s="623"/>
      <c r="DY9" s="623"/>
      <c r="DZ9" s="623"/>
      <c r="EA9" s="623"/>
      <c r="EB9" s="623"/>
      <c r="EC9" s="661"/>
    </row>
    <row r="10" spans="2:143" ht="11.25" customHeight="1" x14ac:dyDescent="0.15">
      <c r="B10" s="619" t="s">
        <v>245</v>
      </c>
      <c r="C10" s="620"/>
      <c r="D10" s="620"/>
      <c r="E10" s="620"/>
      <c r="F10" s="620"/>
      <c r="G10" s="620"/>
      <c r="H10" s="620"/>
      <c r="I10" s="620"/>
      <c r="J10" s="620"/>
      <c r="K10" s="620"/>
      <c r="L10" s="620"/>
      <c r="M10" s="620"/>
      <c r="N10" s="620"/>
      <c r="O10" s="620"/>
      <c r="P10" s="620"/>
      <c r="Q10" s="621"/>
      <c r="R10" s="622" t="s">
        <v>129</v>
      </c>
      <c r="S10" s="623"/>
      <c r="T10" s="623"/>
      <c r="U10" s="623"/>
      <c r="V10" s="623"/>
      <c r="W10" s="623"/>
      <c r="X10" s="623"/>
      <c r="Y10" s="624"/>
      <c r="Z10" s="648" t="s">
        <v>129</v>
      </c>
      <c r="AA10" s="648"/>
      <c r="AB10" s="648"/>
      <c r="AC10" s="648"/>
      <c r="AD10" s="649" t="s">
        <v>129</v>
      </c>
      <c r="AE10" s="649"/>
      <c r="AF10" s="649"/>
      <c r="AG10" s="649"/>
      <c r="AH10" s="649"/>
      <c r="AI10" s="649"/>
      <c r="AJ10" s="649"/>
      <c r="AK10" s="649"/>
      <c r="AL10" s="625" t="s">
        <v>129</v>
      </c>
      <c r="AM10" s="626"/>
      <c r="AN10" s="626"/>
      <c r="AO10" s="650"/>
      <c r="AP10" s="619" t="s">
        <v>246</v>
      </c>
      <c r="AQ10" s="620"/>
      <c r="AR10" s="620"/>
      <c r="AS10" s="620"/>
      <c r="AT10" s="620"/>
      <c r="AU10" s="620"/>
      <c r="AV10" s="620"/>
      <c r="AW10" s="620"/>
      <c r="AX10" s="620"/>
      <c r="AY10" s="620"/>
      <c r="AZ10" s="620"/>
      <c r="BA10" s="620"/>
      <c r="BB10" s="620"/>
      <c r="BC10" s="620"/>
      <c r="BD10" s="620"/>
      <c r="BE10" s="620"/>
      <c r="BF10" s="621"/>
      <c r="BG10" s="622">
        <v>107300</v>
      </c>
      <c r="BH10" s="623"/>
      <c r="BI10" s="623"/>
      <c r="BJ10" s="623"/>
      <c r="BK10" s="623"/>
      <c r="BL10" s="623"/>
      <c r="BM10" s="623"/>
      <c r="BN10" s="624"/>
      <c r="BO10" s="648">
        <v>2.6</v>
      </c>
      <c r="BP10" s="648"/>
      <c r="BQ10" s="648"/>
      <c r="BR10" s="648"/>
      <c r="BS10" s="649" t="s">
        <v>129</v>
      </c>
      <c r="BT10" s="649"/>
      <c r="BU10" s="649"/>
      <c r="BV10" s="649"/>
      <c r="BW10" s="649"/>
      <c r="BX10" s="649"/>
      <c r="BY10" s="649"/>
      <c r="BZ10" s="649"/>
      <c r="CA10" s="649"/>
      <c r="CB10" s="694"/>
      <c r="CD10" s="619" t="s">
        <v>247</v>
      </c>
      <c r="CE10" s="620"/>
      <c r="CF10" s="620"/>
      <c r="CG10" s="620"/>
      <c r="CH10" s="620"/>
      <c r="CI10" s="620"/>
      <c r="CJ10" s="620"/>
      <c r="CK10" s="620"/>
      <c r="CL10" s="620"/>
      <c r="CM10" s="620"/>
      <c r="CN10" s="620"/>
      <c r="CO10" s="620"/>
      <c r="CP10" s="620"/>
      <c r="CQ10" s="621"/>
      <c r="CR10" s="622">
        <v>125632</v>
      </c>
      <c r="CS10" s="623"/>
      <c r="CT10" s="623"/>
      <c r="CU10" s="623"/>
      <c r="CV10" s="623"/>
      <c r="CW10" s="623"/>
      <c r="CX10" s="623"/>
      <c r="CY10" s="624"/>
      <c r="CZ10" s="648">
        <v>0.7</v>
      </c>
      <c r="DA10" s="648"/>
      <c r="DB10" s="648"/>
      <c r="DC10" s="648"/>
      <c r="DD10" s="628" t="s">
        <v>129</v>
      </c>
      <c r="DE10" s="623"/>
      <c r="DF10" s="623"/>
      <c r="DG10" s="623"/>
      <c r="DH10" s="623"/>
      <c r="DI10" s="623"/>
      <c r="DJ10" s="623"/>
      <c r="DK10" s="623"/>
      <c r="DL10" s="623"/>
      <c r="DM10" s="623"/>
      <c r="DN10" s="623"/>
      <c r="DO10" s="623"/>
      <c r="DP10" s="624"/>
      <c r="DQ10" s="628">
        <v>22124</v>
      </c>
      <c r="DR10" s="623"/>
      <c r="DS10" s="623"/>
      <c r="DT10" s="623"/>
      <c r="DU10" s="623"/>
      <c r="DV10" s="623"/>
      <c r="DW10" s="623"/>
      <c r="DX10" s="623"/>
      <c r="DY10" s="623"/>
      <c r="DZ10" s="623"/>
      <c r="EA10" s="623"/>
      <c r="EB10" s="623"/>
      <c r="EC10" s="661"/>
    </row>
    <row r="11" spans="2:143" ht="11.25" customHeight="1" x14ac:dyDescent="0.15">
      <c r="B11" s="619" t="s">
        <v>248</v>
      </c>
      <c r="C11" s="620"/>
      <c r="D11" s="620"/>
      <c r="E11" s="620"/>
      <c r="F11" s="620"/>
      <c r="G11" s="620"/>
      <c r="H11" s="620"/>
      <c r="I11" s="620"/>
      <c r="J11" s="620"/>
      <c r="K11" s="620"/>
      <c r="L11" s="620"/>
      <c r="M11" s="620"/>
      <c r="N11" s="620"/>
      <c r="O11" s="620"/>
      <c r="P11" s="620"/>
      <c r="Q11" s="621"/>
      <c r="R11" s="622">
        <v>707408</v>
      </c>
      <c r="S11" s="623"/>
      <c r="T11" s="623"/>
      <c r="U11" s="623"/>
      <c r="V11" s="623"/>
      <c r="W11" s="623"/>
      <c r="X11" s="623"/>
      <c r="Y11" s="624"/>
      <c r="Z11" s="625">
        <v>3.7</v>
      </c>
      <c r="AA11" s="626"/>
      <c r="AB11" s="626"/>
      <c r="AC11" s="627"/>
      <c r="AD11" s="628">
        <v>707408</v>
      </c>
      <c r="AE11" s="623"/>
      <c r="AF11" s="623"/>
      <c r="AG11" s="623"/>
      <c r="AH11" s="623"/>
      <c r="AI11" s="623"/>
      <c r="AJ11" s="623"/>
      <c r="AK11" s="624"/>
      <c r="AL11" s="625">
        <v>6.7</v>
      </c>
      <c r="AM11" s="626"/>
      <c r="AN11" s="626"/>
      <c r="AO11" s="650"/>
      <c r="AP11" s="619" t="s">
        <v>249</v>
      </c>
      <c r="AQ11" s="620"/>
      <c r="AR11" s="620"/>
      <c r="AS11" s="620"/>
      <c r="AT11" s="620"/>
      <c r="AU11" s="620"/>
      <c r="AV11" s="620"/>
      <c r="AW11" s="620"/>
      <c r="AX11" s="620"/>
      <c r="AY11" s="620"/>
      <c r="AZ11" s="620"/>
      <c r="BA11" s="620"/>
      <c r="BB11" s="620"/>
      <c r="BC11" s="620"/>
      <c r="BD11" s="620"/>
      <c r="BE11" s="620"/>
      <c r="BF11" s="621"/>
      <c r="BG11" s="622">
        <v>235951</v>
      </c>
      <c r="BH11" s="623"/>
      <c r="BI11" s="623"/>
      <c r="BJ11" s="623"/>
      <c r="BK11" s="623"/>
      <c r="BL11" s="623"/>
      <c r="BM11" s="623"/>
      <c r="BN11" s="624"/>
      <c r="BO11" s="648">
        <v>5.7</v>
      </c>
      <c r="BP11" s="648"/>
      <c r="BQ11" s="648"/>
      <c r="BR11" s="648"/>
      <c r="BS11" s="649">
        <v>62380</v>
      </c>
      <c r="BT11" s="649"/>
      <c r="BU11" s="649"/>
      <c r="BV11" s="649"/>
      <c r="BW11" s="649"/>
      <c r="BX11" s="649"/>
      <c r="BY11" s="649"/>
      <c r="BZ11" s="649"/>
      <c r="CA11" s="649"/>
      <c r="CB11" s="694"/>
      <c r="CD11" s="619" t="s">
        <v>250</v>
      </c>
      <c r="CE11" s="620"/>
      <c r="CF11" s="620"/>
      <c r="CG11" s="620"/>
      <c r="CH11" s="620"/>
      <c r="CI11" s="620"/>
      <c r="CJ11" s="620"/>
      <c r="CK11" s="620"/>
      <c r="CL11" s="620"/>
      <c r="CM11" s="620"/>
      <c r="CN11" s="620"/>
      <c r="CO11" s="620"/>
      <c r="CP11" s="620"/>
      <c r="CQ11" s="621"/>
      <c r="CR11" s="622">
        <v>679737</v>
      </c>
      <c r="CS11" s="623"/>
      <c r="CT11" s="623"/>
      <c r="CU11" s="623"/>
      <c r="CV11" s="623"/>
      <c r="CW11" s="623"/>
      <c r="CX11" s="623"/>
      <c r="CY11" s="624"/>
      <c r="CZ11" s="648">
        <v>3.8</v>
      </c>
      <c r="DA11" s="648"/>
      <c r="DB11" s="648"/>
      <c r="DC11" s="648"/>
      <c r="DD11" s="628">
        <v>153590</v>
      </c>
      <c r="DE11" s="623"/>
      <c r="DF11" s="623"/>
      <c r="DG11" s="623"/>
      <c r="DH11" s="623"/>
      <c r="DI11" s="623"/>
      <c r="DJ11" s="623"/>
      <c r="DK11" s="623"/>
      <c r="DL11" s="623"/>
      <c r="DM11" s="623"/>
      <c r="DN11" s="623"/>
      <c r="DO11" s="623"/>
      <c r="DP11" s="624"/>
      <c r="DQ11" s="628">
        <v>387906</v>
      </c>
      <c r="DR11" s="623"/>
      <c r="DS11" s="623"/>
      <c r="DT11" s="623"/>
      <c r="DU11" s="623"/>
      <c r="DV11" s="623"/>
      <c r="DW11" s="623"/>
      <c r="DX11" s="623"/>
      <c r="DY11" s="623"/>
      <c r="DZ11" s="623"/>
      <c r="EA11" s="623"/>
      <c r="EB11" s="623"/>
      <c r="EC11" s="661"/>
    </row>
    <row r="12" spans="2:143" ht="11.25" customHeight="1" x14ac:dyDescent="0.15">
      <c r="B12" s="619" t="s">
        <v>251</v>
      </c>
      <c r="C12" s="620"/>
      <c r="D12" s="620"/>
      <c r="E12" s="620"/>
      <c r="F12" s="620"/>
      <c r="G12" s="620"/>
      <c r="H12" s="620"/>
      <c r="I12" s="620"/>
      <c r="J12" s="620"/>
      <c r="K12" s="620"/>
      <c r="L12" s="620"/>
      <c r="M12" s="620"/>
      <c r="N12" s="620"/>
      <c r="O12" s="620"/>
      <c r="P12" s="620"/>
      <c r="Q12" s="621"/>
      <c r="R12" s="622">
        <v>1710</v>
      </c>
      <c r="S12" s="623"/>
      <c r="T12" s="623"/>
      <c r="U12" s="623"/>
      <c r="V12" s="623"/>
      <c r="W12" s="623"/>
      <c r="X12" s="623"/>
      <c r="Y12" s="624"/>
      <c r="Z12" s="648">
        <v>0</v>
      </c>
      <c r="AA12" s="648"/>
      <c r="AB12" s="648"/>
      <c r="AC12" s="648"/>
      <c r="AD12" s="649">
        <v>1710</v>
      </c>
      <c r="AE12" s="649"/>
      <c r="AF12" s="649"/>
      <c r="AG12" s="649"/>
      <c r="AH12" s="649"/>
      <c r="AI12" s="649"/>
      <c r="AJ12" s="649"/>
      <c r="AK12" s="649"/>
      <c r="AL12" s="625">
        <v>0</v>
      </c>
      <c r="AM12" s="626"/>
      <c r="AN12" s="626"/>
      <c r="AO12" s="650"/>
      <c r="AP12" s="619" t="s">
        <v>252</v>
      </c>
      <c r="AQ12" s="620"/>
      <c r="AR12" s="620"/>
      <c r="AS12" s="620"/>
      <c r="AT12" s="620"/>
      <c r="AU12" s="620"/>
      <c r="AV12" s="620"/>
      <c r="AW12" s="620"/>
      <c r="AX12" s="620"/>
      <c r="AY12" s="620"/>
      <c r="AZ12" s="620"/>
      <c r="BA12" s="620"/>
      <c r="BB12" s="620"/>
      <c r="BC12" s="620"/>
      <c r="BD12" s="620"/>
      <c r="BE12" s="620"/>
      <c r="BF12" s="621"/>
      <c r="BG12" s="622">
        <v>2241615</v>
      </c>
      <c r="BH12" s="623"/>
      <c r="BI12" s="623"/>
      <c r="BJ12" s="623"/>
      <c r="BK12" s="623"/>
      <c r="BL12" s="623"/>
      <c r="BM12" s="623"/>
      <c r="BN12" s="624"/>
      <c r="BO12" s="648">
        <v>54.4</v>
      </c>
      <c r="BP12" s="648"/>
      <c r="BQ12" s="648"/>
      <c r="BR12" s="648"/>
      <c r="BS12" s="649" t="s">
        <v>129</v>
      </c>
      <c r="BT12" s="649"/>
      <c r="BU12" s="649"/>
      <c r="BV12" s="649"/>
      <c r="BW12" s="649"/>
      <c r="BX12" s="649"/>
      <c r="BY12" s="649"/>
      <c r="BZ12" s="649"/>
      <c r="CA12" s="649"/>
      <c r="CB12" s="694"/>
      <c r="CD12" s="619" t="s">
        <v>253</v>
      </c>
      <c r="CE12" s="620"/>
      <c r="CF12" s="620"/>
      <c r="CG12" s="620"/>
      <c r="CH12" s="620"/>
      <c r="CI12" s="620"/>
      <c r="CJ12" s="620"/>
      <c r="CK12" s="620"/>
      <c r="CL12" s="620"/>
      <c r="CM12" s="620"/>
      <c r="CN12" s="620"/>
      <c r="CO12" s="620"/>
      <c r="CP12" s="620"/>
      <c r="CQ12" s="621"/>
      <c r="CR12" s="622">
        <v>1831675</v>
      </c>
      <c r="CS12" s="623"/>
      <c r="CT12" s="623"/>
      <c r="CU12" s="623"/>
      <c r="CV12" s="623"/>
      <c r="CW12" s="623"/>
      <c r="CX12" s="623"/>
      <c r="CY12" s="624"/>
      <c r="CZ12" s="648">
        <v>10.199999999999999</v>
      </c>
      <c r="DA12" s="648"/>
      <c r="DB12" s="648"/>
      <c r="DC12" s="648"/>
      <c r="DD12" s="628">
        <v>56875</v>
      </c>
      <c r="DE12" s="623"/>
      <c r="DF12" s="623"/>
      <c r="DG12" s="623"/>
      <c r="DH12" s="623"/>
      <c r="DI12" s="623"/>
      <c r="DJ12" s="623"/>
      <c r="DK12" s="623"/>
      <c r="DL12" s="623"/>
      <c r="DM12" s="623"/>
      <c r="DN12" s="623"/>
      <c r="DO12" s="623"/>
      <c r="DP12" s="624"/>
      <c r="DQ12" s="628">
        <v>1046374</v>
      </c>
      <c r="DR12" s="623"/>
      <c r="DS12" s="623"/>
      <c r="DT12" s="623"/>
      <c r="DU12" s="623"/>
      <c r="DV12" s="623"/>
      <c r="DW12" s="623"/>
      <c r="DX12" s="623"/>
      <c r="DY12" s="623"/>
      <c r="DZ12" s="623"/>
      <c r="EA12" s="623"/>
      <c r="EB12" s="623"/>
      <c r="EC12" s="661"/>
    </row>
    <row r="13" spans="2:143" ht="11.25" customHeight="1" x14ac:dyDescent="0.15">
      <c r="B13" s="619" t="s">
        <v>254</v>
      </c>
      <c r="C13" s="620"/>
      <c r="D13" s="620"/>
      <c r="E13" s="620"/>
      <c r="F13" s="620"/>
      <c r="G13" s="620"/>
      <c r="H13" s="620"/>
      <c r="I13" s="620"/>
      <c r="J13" s="620"/>
      <c r="K13" s="620"/>
      <c r="L13" s="620"/>
      <c r="M13" s="620"/>
      <c r="N13" s="620"/>
      <c r="O13" s="620"/>
      <c r="P13" s="620"/>
      <c r="Q13" s="621"/>
      <c r="R13" s="622" t="s">
        <v>129</v>
      </c>
      <c r="S13" s="623"/>
      <c r="T13" s="623"/>
      <c r="U13" s="623"/>
      <c r="V13" s="623"/>
      <c r="W13" s="623"/>
      <c r="X13" s="623"/>
      <c r="Y13" s="624"/>
      <c r="Z13" s="648" t="s">
        <v>129</v>
      </c>
      <c r="AA13" s="648"/>
      <c r="AB13" s="648"/>
      <c r="AC13" s="648"/>
      <c r="AD13" s="649" t="s">
        <v>129</v>
      </c>
      <c r="AE13" s="649"/>
      <c r="AF13" s="649"/>
      <c r="AG13" s="649"/>
      <c r="AH13" s="649"/>
      <c r="AI13" s="649"/>
      <c r="AJ13" s="649"/>
      <c r="AK13" s="649"/>
      <c r="AL13" s="625" t="s">
        <v>129</v>
      </c>
      <c r="AM13" s="626"/>
      <c r="AN13" s="626"/>
      <c r="AO13" s="650"/>
      <c r="AP13" s="619" t="s">
        <v>255</v>
      </c>
      <c r="AQ13" s="620"/>
      <c r="AR13" s="620"/>
      <c r="AS13" s="620"/>
      <c r="AT13" s="620"/>
      <c r="AU13" s="620"/>
      <c r="AV13" s="620"/>
      <c r="AW13" s="620"/>
      <c r="AX13" s="620"/>
      <c r="AY13" s="620"/>
      <c r="AZ13" s="620"/>
      <c r="BA13" s="620"/>
      <c r="BB13" s="620"/>
      <c r="BC13" s="620"/>
      <c r="BD13" s="620"/>
      <c r="BE13" s="620"/>
      <c r="BF13" s="621"/>
      <c r="BG13" s="622">
        <v>2188405</v>
      </c>
      <c r="BH13" s="623"/>
      <c r="BI13" s="623"/>
      <c r="BJ13" s="623"/>
      <c r="BK13" s="623"/>
      <c r="BL13" s="623"/>
      <c r="BM13" s="623"/>
      <c r="BN13" s="624"/>
      <c r="BO13" s="648">
        <v>53.1</v>
      </c>
      <c r="BP13" s="648"/>
      <c r="BQ13" s="648"/>
      <c r="BR13" s="648"/>
      <c r="BS13" s="649" t="s">
        <v>129</v>
      </c>
      <c r="BT13" s="649"/>
      <c r="BU13" s="649"/>
      <c r="BV13" s="649"/>
      <c r="BW13" s="649"/>
      <c r="BX13" s="649"/>
      <c r="BY13" s="649"/>
      <c r="BZ13" s="649"/>
      <c r="CA13" s="649"/>
      <c r="CB13" s="694"/>
      <c r="CD13" s="619" t="s">
        <v>256</v>
      </c>
      <c r="CE13" s="620"/>
      <c r="CF13" s="620"/>
      <c r="CG13" s="620"/>
      <c r="CH13" s="620"/>
      <c r="CI13" s="620"/>
      <c r="CJ13" s="620"/>
      <c r="CK13" s="620"/>
      <c r="CL13" s="620"/>
      <c r="CM13" s="620"/>
      <c r="CN13" s="620"/>
      <c r="CO13" s="620"/>
      <c r="CP13" s="620"/>
      <c r="CQ13" s="621"/>
      <c r="CR13" s="622">
        <v>1815174</v>
      </c>
      <c r="CS13" s="623"/>
      <c r="CT13" s="623"/>
      <c r="CU13" s="623"/>
      <c r="CV13" s="623"/>
      <c r="CW13" s="623"/>
      <c r="CX13" s="623"/>
      <c r="CY13" s="624"/>
      <c r="CZ13" s="648">
        <v>10.1</v>
      </c>
      <c r="DA13" s="648"/>
      <c r="DB13" s="648"/>
      <c r="DC13" s="648"/>
      <c r="DD13" s="628">
        <v>489547</v>
      </c>
      <c r="DE13" s="623"/>
      <c r="DF13" s="623"/>
      <c r="DG13" s="623"/>
      <c r="DH13" s="623"/>
      <c r="DI13" s="623"/>
      <c r="DJ13" s="623"/>
      <c r="DK13" s="623"/>
      <c r="DL13" s="623"/>
      <c r="DM13" s="623"/>
      <c r="DN13" s="623"/>
      <c r="DO13" s="623"/>
      <c r="DP13" s="624"/>
      <c r="DQ13" s="628">
        <v>1467710</v>
      </c>
      <c r="DR13" s="623"/>
      <c r="DS13" s="623"/>
      <c r="DT13" s="623"/>
      <c r="DU13" s="623"/>
      <c r="DV13" s="623"/>
      <c r="DW13" s="623"/>
      <c r="DX13" s="623"/>
      <c r="DY13" s="623"/>
      <c r="DZ13" s="623"/>
      <c r="EA13" s="623"/>
      <c r="EB13" s="623"/>
      <c r="EC13" s="661"/>
    </row>
    <row r="14" spans="2:143" ht="11.25" customHeight="1" x14ac:dyDescent="0.15">
      <c r="B14" s="619" t="s">
        <v>257</v>
      </c>
      <c r="C14" s="620"/>
      <c r="D14" s="620"/>
      <c r="E14" s="620"/>
      <c r="F14" s="620"/>
      <c r="G14" s="620"/>
      <c r="H14" s="620"/>
      <c r="I14" s="620"/>
      <c r="J14" s="620"/>
      <c r="K14" s="620"/>
      <c r="L14" s="620"/>
      <c r="M14" s="620"/>
      <c r="N14" s="620"/>
      <c r="O14" s="620"/>
      <c r="P14" s="620"/>
      <c r="Q14" s="621"/>
      <c r="R14" s="622" t="s">
        <v>129</v>
      </c>
      <c r="S14" s="623"/>
      <c r="T14" s="623"/>
      <c r="U14" s="623"/>
      <c r="V14" s="623"/>
      <c r="W14" s="623"/>
      <c r="X14" s="623"/>
      <c r="Y14" s="624"/>
      <c r="Z14" s="648" t="s">
        <v>129</v>
      </c>
      <c r="AA14" s="648"/>
      <c r="AB14" s="648"/>
      <c r="AC14" s="648"/>
      <c r="AD14" s="649" t="s">
        <v>129</v>
      </c>
      <c r="AE14" s="649"/>
      <c r="AF14" s="649"/>
      <c r="AG14" s="649"/>
      <c r="AH14" s="649"/>
      <c r="AI14" s="649"/>
      <c r="AJ14" s="649"/>
      <c r="AK14" s="649"/>
      <c r="AL14" s="625" t="s">
        <v>129</v>
      </c>
      <c r="AM14" s="626"/>
      <c r="AN14" s="626"/>
      <c r="AO14" s="650"/>
      <c r="AP14" s="619" t="s">
        <v>258</v>
      </c>
      <c r="AQ14" s="620"/>
      <c r="AR14" s="620"/>
      <c r="AS14" s="620"/>
      <c r="AT14" s="620"/>
      <c r="AU14" s="620"/>
      <c r="AV14" s="620"/>
      <c r="AW14" s="620"/>
      <c r="AX14" s="620"/>
      <c r="AY14" s="620"/>
      <c r="AZ14" s="620"/>
      <c r="BA14" s="620"/>
      <c r="BB14" s="620"/>
      <c r="BC14" s="620"/>
      <c r="BD14" s="620"/>
      <c r="BE14" s="620"/>
      <c r="BF14" s="621"/>
      <c r="BG14" s="622">
        <v>114305</v>
      </c>
      <c r="BH14" s="623"/>
      <c r="BI14" s="623"/>
      <c r="BJ14" s="623"/>
      <c r="BK14" s="623"/>
      <c r="BL14" s="623"/>
      <c r="BM14" s="623"/>
      <c r="BN14" s="624"/>
      <c r="BO14" s="648">
        <v>2.8</v>
      </c>
      <c r="BP14" s="648"/>
      <c r="BQ14" s="648"/>
      <c r="BR14" s="648"/>
      <c r="BS14" s="649" t="s">
        <v>129</v>
      </c>
      <c r="BT14" s="649"/>
      <c r="BU14" s="649"/>
      <c r="BV14" s="649"/>
      <c r="BW14" s="649"/>
      <c r="BX14" s="649"/>
      <c r="BY14" s="649"/>
      <c r="BZ14" s="649"/>
      <c r="CA14" s="649"/>
      <c r="CB14" s="694"/>
      <c r="CD14" s="619" t="s">
        <v>259</v>
      </c>
      <c r="CE14" s="620"/>
      <c r="CF14" s="620"/>
      <c r="CG14" s="620"/>
      <c r="CH14" s="620"/>
      <c r="CI14" s="620"/>
      <c r="CJ14" s="620"/>
      <c r="CK14" s="620"/>
      <c r="CL14" s="620"/>
      <c r="CM14" s="620"/>
      <c r="CN14" s="620"/>
      <c r="CO14" s="620"/>
      <c r="CP14" s="620"/>
      <c r="CQ14" s="621"/>
      <c r="CR14" s="622">
        <v>565754</v>
      </c>
      <c r="CS14" s="623"/>
      <c r="CT14" s="623"/>
      <c r="CU14" s="623"/>
      <c r="CV14" s="623"/>
      <c r="CW14" s="623"/>
      <c r="CX14" s="623"/>
      <c r="CY14" s="624"/>
      <c r="CZ14" s="648">
        <v>3.2</v>
      </c>
      <c r="DA14" s="648"/>
      <c r="DB14" s="648"/>
      <c r="DC14" s="648"/>
      <c r="DD14" s="628">
        <v>49679</v>
      </c>
      <c r="DE14" s="623"/>
      <c r="DF14" s="623"/>
      <c r="DG14" s="623"/>
      <c r="DH14" s="623"/>
      <c r="DI14" s="623"/>
      <c r="DJ14" s="623"/>
      <c r="DK14" s="623"/>
      <c r="DL14" s="623"/>
      <c r="DM14" s="623"/>
      <c r="DN14" s="623"/>
      <c r="DO14" s="623"/>
      <c r="DP14" s="624"/>
      <c r="DQ14" s="628">
        <v>504284</v>
      </c>
      <c r="DR14" s="623"/>
      <c r="DS14" s="623"/>
      <c r="DT14" s="623"/>
      <c r="DU14" s="623"/>
      <c r="DV14" s="623"/>
      <c r="DW14" s="623"/>
      <c r="DX14" s="623"/>
      <c r="DY14" s="623"/>
      <c r="DZ14" s="623"/>
      <c r="EA14" s="623"/>
      <c r="EB14" s="623"/>
      <c r="EC14" s="661"/>
    </row>
    <row r="15" spans="2:143" ht="11.25" customHeight="1" x14ac:dyDescent="0.15">
      <c r="B15" s="619" t="s">
        <v>260</v>
      </c>
      <c r="C15" s="620"/>
      <c r="D15" s="620"/>
      <c r="E15" s="620"/>
      <c r="F15" s="620"/>
      <c r="G15" s="620"/>
      <c r="H15" s="620"/>
      <c r="I15" s="620"/>
      <c r="J15" s="620"/>
      <c r="K15" s="620"/>
      <c r="L15" s="620"/>
      <c r="M15" s="620"/>
      <c r="N15" s="620"/>
      <c r="O15" s="620"/>
      <c r="P15" s="620"/>
      <c r="Q15" s="621"/>
      <c r="R15" s="622" t="s">
        <v>129</v>
      </c>
      <c r="S15" s="623"/>
      <c r="T15" s="623"/>
      <c r="U15" s="623"/>
      <c r="V15" s="623"/>
      <c r="W15" s="623"/>
      <c r="X15" s="623"/>
      <c r="Y15" s="624"/>
      <c r="Z15" s="648" t="s">
        <v>129</v>
      </c>
      <c r="AA15" s="648"/>
      <c r="AB15" s="648"/>
      <c r="AC15" s="648"/>
      <c r="AD15" s="649" t="s">
        <v>129</v>
      </c>
      <c r="AE15" s="649"/>
      <c r="AF15" s="649"/>
      <c r="AG15" s="649"/>
      <c r="AH15" s="649"/>
      <c r="AI15" s="649"/>
      <c r="AJ15" s="649"/>
      <c r="AK15" s="649"/>
      <c r="AL15" s="625" t="s">
        <v>129</v>
      </c>
      <c r="AM15" s="626"/>
      <c r="AN15" s="626"/>
      <c r="AO15" s="650"/>
      <c r="AP15" s="619" t="s">
        <v>261</v>
      </c>
      <c r="AQ15" s="620"/>
      <c r="AR15" s="620"/>
      <c r="AS15" s="620"/>
      <c r="AT15" s="620"/>
      <c r="AU15" s="620"/>
      <c r="AV15" s="620"/>
      <c r="AW15" s="620"/>
      <c r="AX15" s="620"/>
      <c r="AY15" s="620"/>
      <c r="AZ15" s="620"/>
      <c r="BA15" s="620"/>
      <c r="BB15" s="620"/>
      <c r="BC15" s="620"/>
      <c r="BD15" s="620"/>
      <c r="BE15" s="620"/>
      <c r="BF15" s="621"/>
      <c r="BG15" s="622">
        <v>171214</v>
      </c>
      <c r="BH15" s="623"/>
      <c r="BI15" s="623"/>
      <c r="BJ15" s="623"/>
      <c r="BK15" s="623"/>
      <c r="BL15" s="623"/>
      <c r="BM15" s="623"/>
      <c r="BN15" s="624"/>
      <c r="BO15" s="648">
        <v>4.2</v>
      </c>
      <c r="BP15" s="648"/>
      <c r="BQ15" s="648"/>
      <c r="BR15" s="648"/>
      <c r="BS15" s="649" t="s">
        <v>129</v>
      </c>
      <c r="BT15" s="649"/>
      <c r="BU15" s="649"/>
      <c r="BV15" s="649"/>
      <c r="BW15" s="649"/>
      <c r="BX15" s="649"/>
      <c r="BY15" s="649"/>
      <c r="BZ15" s="649"/>
      <c r="CA15" s="649"/>
      <c r="CB15" s="694"/>
      <c r="CD15" s="619" t="s">
        <v>262</v>
      </c>
      <c r="CE15" s="620"/>
      <c r="CF15" s="620"/>
      <c r="CG15" s="620"/>
      <c r="CH15" s="620"/>
      <c r="CI15" s="620"/>
      <c r="CJ15" s="620"/>
      <c r="CK15" s="620"/>
      <c r="CL15" s="620"/>
      <c r="CM15" s="620"/>
      <c r="CN15" s="620"/>
      <c r="CO15" s="620"/>
      <c r="CP15" s="620"/>
      <c r="CQ15" s="621"/>
      <c r="CR15" s="622">
        <v>1350051</v>
      </c>
      <c r="CS15" s="623"/>
      <c r="CT15" s="623"/>
      <c r="CU15" s="623"/>
      <c r="CV15" s="623"/>
      <c r="CW15" s="623"/>
      <c r="CX15" s="623"/>
      <c r="CY15" s="624"/>
      <c r="CZ15" s="648">
        <v>7.5</v>
      </c>
      <c r="DA15" s="648"/>
      <c r="DB15" s="648"/>
      <c r="DC15" s="648"/>
      <c r="DD15" s="628">
        <v>62510</v>
      </c>
      <c r="DE15" s="623"/>
      <c r="DF15" s="623"/>
      <c r="DG15" s="623"/>
      <c r="DH15" s="623"/>
      <c r="DI15" s="623"/>
      <c r="DJ15" s="623"/>
      <c r="DK15" s="623"/>
      <c r="DL15" s="623"/>
      <c r="DM15" s="623"/>
      <c r="DN15" s="623"/>
      <c r="DO15" s="623"/>
      <c r="DP15" s="624"/>
      <c r="DQ15" s="628">
        <v>1054083</v>
      </c>
      <c r="DR15" s="623"/>
      <c r="DS15" s="623"/>
      <c r="DT15" s="623"/>
      <c r="DU15" s="623"/>
      <c r="DV15" s="623"/>
      <c r="DW15" s="623"/>
      <c r="DX15" s="623"/>
      <c r="DY15" s="623"/>
      <c r="DZ15" s="623"/>
      <c r="EA15" s="623"/>
      <c r="EB15" s="623"/>
      <c r="EC15" s="661"/>
    </row>
    <row r="16" spans="2:143" ht="11.25" customHeight="1" x14ac:dyDescent="0.15">
      <c r="B16" s="619" t="s">
        <v>263</v>
      </c>
      <c r="C16" s="620"/>
      <c r="D16" s="620"/>
      <c r="E16" s="620"/>
      <c r="F16" s="620"/>
      <c r="G16" s="620"/>
      <c r="H16" s="620"/>
      <c r="I16" s="620"/>
      <c r="J16" s="620"/>
      <c r="K16" s="620"/>
      <c r="L16" s="620"/>
      <c r="M16" s="620"/>
      <c r="N16" s="620"/>
      <c r="O16" s="620"/>
      <c r="P16" s="620"/>
      <c r="Q16" s="621"/>
      <c r="R16" s="622">
        <v>13466</v>
      </c>
      <c r="S16" s="623"/>
      <c r="T16" s="623"/>
      <c r="U16" s="623"/>
      <c r="V16" s="623"/>
      <c r="W16" s="623"/>
      <c r="X16" s="623"/>
      <c r="Y16" s="624"/>
      <c r="Z16" s="648">
        <v>0.1</v>
      </c>
      <c r="AA16" s="648"/>
      <c r="AB16" s="648"/>
      <c r="AC16" s="648"/>
      <c r="AD16" s="649">
        <v>13466</v>
      </c>
      <c r="AE16" s="649"/>
      <c r="AF16" s="649"/>
      <c r="AG16" s="649"/>
      <c r="AH16" s="649"/>
      <c r="AI16" s="649"/>
      <c r="AJ16" s="649"/>
      <c r="AK16" s="649"/>
      <c r="AL16" s="625">
        <v>0.1</v>
      </c>
      <c r="AM16" s="626"/>
      <c r="AN16" s="626"/>
      <c r="AO16" s="650"/>
      <c r="AP16" s="619" t="s">
        <v>264</v>
      </c>
      <c r="AQ16" s="620"/>
      <c r="AR16" s="620"/>
      <c r="AS16" s="620"/>
      <c r="AT16" s="620"/>
      <c r="AU16" s="620"/>
      <c r="AV16" s="620"/>
      <c r="AW16" s="620"/>
      <c r="AX16" s="620"/>
      <c r="AY16" s="620"/>
      <c r="AZ16" s="620"/>
      <c r="BA16" s="620"/>
      <c r="BB16" s="620"/>
      <c r="BC16" s="620"/>
      <c r="BD16" s="620"/>
      <c r="BE16" s="620"/>
      <c r="BF16" s="621"/>
      <c r="BG16" s="622" t="s">
        <v>129</v>
      </c>
      <c r="BH16" s="623"/>
      <c r="BI16" s="623"/>
      <c r="BJ16" s="623"/>
      <c r="BK16" s="623"/>
      <c r="BL16" s="623"/>
      <c r="BM16" s="623"/>
      <c r="BN16" s="624"/>
      <c r="BO16" s="648" t="s">
        <v>129</v>
      </c>
      <c r="BP16" s="648"/>
      <c r="BQ16" s="648"/>
      <c r="BR16" s="648"/>
      <c r="BS16" s="649" t="s">
        <v>129</v>
      </c>
      <c r="BT16" s="649"/>
      <c r="BU16" s="649"/>
      <c r="BV16" s="649"/>
      <c r="BW16" s="649"/>
      <c r="BX16" s="649"/>
      <c r="BY16" s="649"/>
      <c r="BZ16" s="649"/>
      <c r="CA16" s="649"/>
      <c r="CB16" s="694"/>
      <c r="CD16" s="619" t="s">
        <v>265</v>
      </c>
      <c r="CE16" s="620"/>
      <c r="CF16" s="620"/>
      <c r="CG16" s="620"/>
      <c r="CH16" s="620"/>
      <c r="CI16" s="620"/>
      <c r="CJ16" s="620"/>
      <c r="CK16" s="620"/>
      <c r="CL16" s="620"/>
      <c r="CM16" s="620"/>
      <c r="CN16" s="620"/>
      <c r="CO16" s="620"/>
      <c r="CP16" s="620"/>
      <c r="CQ16" s="621"/>
      <c r="CR16" s="622">
        <v>34396</v>
      </c>
      <c r="CS16" s="623"/>
      <c r="CT16" s="623"/>
      <c r="CU16" s="623"/>
      <c r="CV16" s="623"/>
      <c r="CW16" s="623"/>
      <c r="CX16" s="623"/>
      <c r="CY16" s="624"/>
      <c r="CZ16" s="648">
        <v>0.2</v>
      </c>
      <c r="DA16" s="648"/>
      <c r="DB16" s="648"/>
      <c r="DC16" s="648"/>
      <c r="DD16" s="628" t="s">
        <v>129</v>
      </c>
      <c r="DE16" s="623"/>
      <c r="DF16" s="623"/>
      <c r="DG16" s="623"/>
      <c r="DH16" s="623"/>
      <c r="DI16" s="623"/>
      <c r="DJ16" s="623"/>
      <c r="DK16" s="623"/>
      <c r="DL16" s="623"/>
      <c r="DM16" s="623"/>
      <c r="DN16" s="623"/>
      <c r="DO16" s="623"/>
      <c r="DP16" s="624"/>
      <c r="DQ16" s="628">
        <v>24348</v>
      </c>
      <c r="DR16" s="623"/>
      <c r="DS16" s="623"/>
      <c r="DT16" s="623"/>
      <c r="DU16" s="623"/>
      <c r="DV16" s="623"/>
      <c r="DW16" s="623"/>
      <c r="DX16" s="623"/>
      <c r="DY16" s="623"/>
      <c r="DZ16" s="623"/>
      <c r="EA16" s="623"/>
      <c r="EB16" s="623"/>
      <c r="EC16" s="661"/>
    </row>
    <row r="17" spans="2:133" ht="11.25" customHeight="1" x14ac:dyDescent="0.15">
      <c r="B17" s="619" t="s">
        <v>266</v>
      </c>
      <c r="C17" s="620"/>
      <c r="D17" s="620"/>
      <c r="E17" s="620"/>
      <c r="F17" s="620"/>
      <c r="G17" s="620"/>
      <c r="H17" s="620"/>
      <c r="I17" s="620"/>
      <c r="J17" s="620"/>
      <c r="K17" s="620"/>
      <c r="L17" s="620"/>
      <c r="M17" s="620"/>
      <c r="N17" s="620"/>
      <c r="O17" s="620"/>
      <c r="P17" s="620"/>
      <c r="Q17" s="621"/>
      <c r="R17" s="622">
        <v>63231</v>
      </c>
      <c r="S17" s="623"/>
      <c r="T17" s="623"/>
      <c r="U17" s="623"/>
      <c r="V17" s="623"/>
      <c r="W17" s="623"/>
      <c r="X17" s="623"/>
      <c r="Y17" s="624"/>
      <c r="Z17" s="648">
        <v>0.3</v>
      </c>
      <c r="AA17" s="648"/>
      <c r="AB17" s="648"/>
      <c r="AC17" s="648"/>
      <c r="AD17" s="649">
        <v>63231</v>
      </c>
      <c r="AE17" s="649"/>
      <c r="AF17" s="649"/>
      <c r="AG17" s="649"/>
      <c r="AH17" s="649"/>
      <c r="AI17" s="649"/>
      <c r="AJ17" s="649"/>
      <c r="AK17" s="649"/>
      <c r="AL17" s="625">
        <v>0.6</v>
      </c>
      <c r="AM17" s="626"/>
      <c r="AN17" s="626"/>
      <c r="AO17" s="650"/>
      <c r="AP17" s="619" t="s">
        <v>267</v>
      </c>
      <c r="AQ17" s="620"/>
      <c r="AR17" s="620"/>
      <c r="AS17" s="620"/>
      <c r="AT17" s="620"/>
      <c r="AU17" s="620"/>
      <c r="AV17" s="620"/>
      <c r="AW17" s="620"/>
      <c r="AX17" s="620"/>
      <c r="AY17" s="620"/>
      <c r="AZ17" s="620"/>
      <c r="BA17" s="620"/>
      <c r="BB17" s="620"/>
      <c r="BC17" s="620"/>
      <c r="BD17" s="620"/>
      <c r="BE17" s="620"/>
      <c r="BF17" s="621"/>
      <c r="BG17" s="622" t="s">
        <v>129</v>
      </c>
      <c r="BH17" s="623"/>
      <c r="BI17" s="623"/>
      <c r="BJ17" s="623"/>
      <c r="BK17" s="623"/>
      <c r="BL17" s="623"/>
      <c r="BM17" s="623"/>
      <c r="BN17" s="624"/>
      <c r="BO17" s="648" t="s">
        <v>129</v>
      </c>
      <c r="BP17" s="648"/>
      <c r="BQ17" s="648"/>
      <c r="BR17" s="648"/>
      <c r="BS17" s="649" t="s">
        <v>129</v>
      </c>
      <c r="BT17" s="649"/>
      <c r="BU17" s="649"/>
      <c r="BV17" s="649"/>
      <c r="BW17" s="649"/>
      <c r="BX17" s="649"/>
      <c r="BY17" s="649"/>
      <c r="BZ17" s="649"/>
      <c r="CA17" s="649"/>
      <c r="CB17" s="694"/>
      <c r="CD17" s="619" t="s">
        <v>268</v>
      </c>
      <c r="CE17" s="620"/>
      <c r="CF17" s="620"/>
      <c r="CG17" s="620"/>
      <c r="CH17" s="620"/>
      <c r="CI17" s="620"/>
      <c r="CJ17" s="620"/>
      <c r="CK17" s="620"/>
      <c r="CL17" s="620"/>
      <c r="CM17" s="620"/>
      <c r="CN17" s="620"/>
      <c r="CO17" s="620"/>
      <c r="CP17" s="620"/>
      <c r="CQ17" s="621"/>
      <c r="CR17" s="622">
        <v>1463800</v>
      </c>
      <c r="CS17" s="623"/>
      <c r="CT17" s="623"/>
      <c r="CU17" s="623"/>
      <c r="CV17" s="623"/>
      <c r="CW17" s="623"/>
      <c r="CX17" s="623"/>
      <c r="CY17" s="624"/>
      <c r="CZ17" s="648">
        <v>8.1999999999999993</v>
      </c>
      <c r="DA17" s="648"/>
      <c r="DB17" s="648"/>
      <c r="DC17" s="648"/>
      <c r="DD17" s="628" t="s">
        <v>129</v>
      </c>
      <c r="DE17" s="623"/>
      <c r="DF17" s="623"/>
      <c r="DG17" s="623"/>
      <c r="DH17" s="623"/>
      <c r="DI17" s="623"/>
      <c r="DJ17" s="623"/>
      <c r="DK17" s="623"/>
      <c r="DL17" s="623"/>
      <c r="DM17" s="623"/>
      <c r="DN17" s="623"/>
      <c r="DO17" s="623"/>
      <c r="DP17" s="624"/>
      <c r="DQ17" s="628">
        <v>1441971</v>
      </c>
      <c r="DR17" s="623"/>
      <c r="DS17" s="623"/>
      <c r="DT17" s="623"/>
      <c r="DU17" s="623"/>
      <c r="DV17" s="623"/>
      <c r="DW17" s="623"/>
      <c r="DX17" s="623"/>
      <c r="DY17" s="623"/>
      <c r="DZ17" s="623"/>
      <c r="EA17" s="623"/>
      <c r="EB17" s="623"/>
      <c r="EC17" s="661"/>
    </row>
    <row r="18" spans="2:133" ht="11.25" customHeight="1" x14ac:dyDescent="0.15">
      <c r="B18" s="619" t="s">
        <v>269</v>
      </c>
      <c r="C18" s="620"/>
      <c r="D18" s="620"/>
      <c r="E18" s="620"/>
      <c r="F18" s="620"/>
      <c r="G18" s="620"/>
      <c r="H18" s="620"/>
      <c r="I18" s="620"/>
      <c r="J18" s="620"/>
      <c r="K18" s="620"/>
      <c r="L18" s="620"/>
      <c r="M18" s="620"/>
      <c r="N18" s="620"/>
      <c r="O18" s="620"/>
      <c r="P18" s="620"/>
      <c r="Q18" s="621"/>
      <c r="R18" s="622">
        <v>113200</v>
      </c>
      <c r="S18" s="623"/>
      <c r="T18" s="623"/>
      <c r="U18" s="623"/>
      <c r="V18" s="623"/>
      <c r="W18" s="623"/>
      <c r="X18" s="623"/>
      <c r="Y18" s="624"/>
      <c r="Z18" s="648">
        <v>0.6</v>
      </c>
      <c r="AA18" s="648"/>
      <c r="AB18" s="648"/>
      <c r="AC18" s="648"/>
      <c r="AD18" s="649">
        <v>110033</v>
      </c>
      <c r="AE18" s="649"/>
      <c r="AF18" s="649"/>
      <c r="AG18" s="649"/>
      <c r="AH18" s="649"/>
      <c r="AI18" s="649"/>
      <c r="AJ18" s="649"/>
      <c r="AK18" s="649"/>
      <c r="AL18" s="625">
        <v>1</v>
      </c>
      <c r="AM18" s="626"/>
      <c r="AN18" s="626"/>
      <c r="AO18" s="650"/>
      <c r="AP18" s="619" t="s">
        <v>270</v>
      </c>
      <c r="AQ18" s="620"/>
      <c r="AR18" s="620"/>
      <c r="AS18" s="620"/>
      <c r="AT18" s="620"/>
      <c r="AU18" s="620"/>
      <c r="AV18" s="620"/>
      <c r="AW18" s="620"/>
      <c r="AX18" s="620"/>
      <c r="AY18" s="620"/>
      <c r="AZ18" s="620"/>
      <c r="BA18" s="620"/>
      <c r="BB18" s="620"/>
      <c r="BC18" s="620"/>
      <c r="BD18" s="620"/>
      <c r="BE18" s="620"/>
      <c r="BF18" s="621"/>
      <c r="BG18" s="622" t="s">
        <v>129</v>
      </c>
      <c r="BH18" s="623"/>
      <c r="BI18" s="623"/>
      <c r="BJ18" s="623"/>
      <c r="BK18" s="623"/>
      <c r="BL18" s="623"/>
      <c r="BM18" s="623"/>
      <c r="BN18" s="624"/>
      <c r="BO18" s="648" t="s">
        <v>129</v>
      </c>
      <c r="BP18" s="648"/>
      <c r="BQ18" s="648"/>
      <c r="BR18" s="648"/>
      <c r="BS18" s="649" t="s">
        <v>129</v>
      </c>
      <c r="BT18" s="649"/>
      <c r="BU18" s="649"/>
      <c r="BV18" s="649"/>
      <c r="BW18" s="649"/>
      <c r="BX18" s="649"/>
      <c r="BY18" s="649"/>
      <c r="BZ18" s="649"/>
      <c r="CA18" s="649"/>
      <c r="CB18" s="694"/>
      <c r="CD18" s="619" t="s">
        <v>271</v>
      </c>
      <c r="CE18" s="620"/>
      <c r="CF18" s="620"/>
      <c r="CG18" s="620"/>
      <c r="CH18" s="620"/>
      <c r="CI18" s="620"/>
      <c r="CJ18" s="620"/>
      <c r="CK18" s="620"/>
      <c r="CL18" s="620"/>
      <c r="CM18" s="620"/>
      <c r="CN18" s="620"/>
      <c r="CO18" s="620"/>
      <c r="CP18" s="620"/>
      <c r="CQ18" s="621"/>
      <c r="CR18" s="622" t="s">
        <v>129</v>
      </c>
      <c r="CS18" s="623"/>
      <c r="CT18" s="623"/>
      <c r="CU18" s="623"/>
      <c r="CV18" s="623"/>
      <c r="CW18" s="623"/>
      <c r="CX18" s="623"/>
      <c r="CY18" s="624"/>
      <c r="CZ18" s="648" t="s">
        <v>129</v>
      </c>
      <c r="DA18" s="648"/>
      <c r="DB18" s="648"/>
      <c r="DC18" s="648"/>
      <c r="DD18" s="628" t="s">
        <v>129</v>
      </c>
      <c r="DE18" s="623"/>
      <c r="DF18" s="623"/>
      <c r="DG18" s="623"/>
      <c r="DH18" s="623"/>
      <c r="DI18" s="623"/>
      <c r="DJ18" s="623"/>
      <c r="DK18" s="623"/>
      <c r="DL18" s="623"/>
      <c r="DM18" s="623"/>
      <c r="DN18" s="623"/>
      <c r="DO18" s="623"/>
      <c r="DP18" s="624"/>
      <c r="DQ18" s="628" t="s">
        <v>129</v>
      </c>
      <c r="DR18" s="623"/>
      <c r="DS18" s="623"/>
      <c r="DT18" s="623"/>
      <c r="DU18" s="623"/>
      <c r="DV18" s="623"/>
      <c r="DW18" s="623"/>
      <c r="DX18" s="623"/>
      <c r="DY18" s="623"/>
      <c r="DZ18" s="623"/>
      <c r="EA18" s="623"/>
      <c r="EB18" s="623"/>
      <c r="EC18" s="661"/>
    </row>
    <row r="19" spans="2:133" ht="11.25" customHeight="1" x14ac:dyDescent="0.15">
      <c r="B19" s="619" t="s">
        <v>272</v>
      </c>
      <c r="C19" s="620"/>
      <c r="D19" s="620"/>
      <c r="E19" s="620"/>
      <c r="F19" s="620"/>
      <c r="G19" s="620"/>
      <c r="H19" s="620"/>
      <c r="I19" s="620"/>
      <c r="J19" s="620"/>
      <c r="K19" s="620"/>
      <c r="L19" s="620"/>
      <c r="M19" s="620"/>
      <c r="N19" s="620"/>
      <c r="O19" s="620"/>
      <c r="P19" s="620"/>
      <c r="Q19" s="621"/>
      <c r="R19" s="622">
        <v>14297</v>
      </c>
      <c r="S19" s="623"/>
      <c r="T19" s="623"/>
      <c r="U19" s="623"/>
      <c r="V19" s="623"/>
      <c r="W19" s="623"/>
      <c r="X19" s="623"/>
      <c r="Y19" s="624"/>
      <c r="Z19" s="648">
        <v>0.1</v>
      </c>
      <c r="AA19" s="648"/>
      <c r="AB19" s="648"/>
      <c r="AC19" s="648"/>
      <c r="AD19" s="649">
        <v>14297</v>
      </c>
      <c r="AE19" s="649"/>
      <c r="AF19" s="649"/>
      <c r="AG19" s="649"/>
      <c r="AH19" s="649"/>
      <c r="AI19" s="649"/>
      <c r="AJ19" s="649"/>
      <c r="AK19" s="649"/>
      <c r="AL19" s="625">
        <v>0.1</v>
      </c>
      <c r="AM19" s="626"/>
      <c r="AN19" s="626"/>
      <c r="AO19" s="650"/>
      <c r="AP19" s="619" t="s">
        <v>273</v>
      </c>
      <c r="AQ19" s="620"/>
      <c r="AR19" s="620"/>
      <c r="AS19" s="620"/>
      <c r="AT19" s="620"/>
      <c r="AU19" s="620"/>
      <c r="AV19" s="620"/>
      <c r="AW19" s="620"/>
      <c r="AX19" s="620"/>
      <c r="AY19" s="620"/>
      <c r="AZ19" s="620"/>
      <c r="BA19" s="620"/>
      <c r="BB19" s="620"/>
      <c r="BC19" s="620"/>
      <c r="BD19" s="620"/>
      <c r="BE19" s="620"/>
      <c r="BF19" s="621"/>
      <c r="BG19" s="622">
        <v>112741</v>
      </c>
      <c r="BH19" s="623"/>
      <c r="BI19" s="623"/>
      <c r="BJ19" s="623"/>
      <c r="BK19" s="623"/>
      <c r="BL19" s="623"/>
      <c r="BM19" s="623"/>
      <c r="BN19" s="624"/>
      <c r="BO19" s="648">
        <v>2.7</v>
      </c>
      <c r="BP19" s="648"/>
      <c r="BQ19" s="648"/>
      <c r="BR19" s="648"/>
      <c r="BS19" s="649" t="s">
        <v>129</v>
      </c>
      <c r="BT19" s="649"/>
      <c r="BU19" s="649"/>
      <c r="BV19" s="649"/>
      <c r="BW19" s="649"/>
      <c r="BX19" s="649"/>
      <c r="BY19" s="649"/>
      <c r="BZ19" s="649"/>
      <c r="CA19" s="649"/>
      <c r="CB19" s="694"/>
      <c r="CD19" s="619" t="s">
        <v>274</v>
      </c>
      <c r="CE19" s="620"/>
      <c r="CF19" s="620"/>
      <c r="CG19" s="620"/>
      <c r="CH19" s="620"/>
      <c r="CI19" s="620"/>
      <c r="CJ19" s="620"/>
      <c r="CK19" s="620"/>
      <c r="CL19" s="620"/>
      <c r="CM19" s="620"/>
      <c r="CN19" s="620"/>
      <c r="CO19" s="620"/>
      <c r="CP19" s="620"/>
      <c r="CQ19" s="621"/>
      <c r="CR19" s="622" t="s">
        <v>129</v>
      </c>
      <c r="CS19" s="623"/>
      <c r="CT19" s="623"/>
      <c r="CU19" s="623"/>
      <c r="CV19" s="623"/>
      <c r="CW19" s="623"/>
      <c r="CX19" s="623"/>
      <c r="CY19" s="624"/>
      <c r="CZ19" s="648" t="s">
        <v>129</v>
      </c>
      <c r="DA19" s="648"/>
      <c r="DB19" s="648"/>
      <c r="DC19" s="648"/>
      <c r="DD19" s="628" t="s">
        <v>129</v>
      </c>
      <c r="DE19" s="623"/>
      <c r="DF19" s="623"/>
      <c r="DG19" s="623"/>
      <c r="DH19" s="623"/>
      <c r="DI19" s="623"/>
      <c r="DJ19" s="623"/>
      <c r="DK19" s="623"/>
      <c r="DL19" s="623"/>
      <c r="DM19" s="623"/>
      <c r="DN19" s="623"/>
      <c r="DO19" s="623"/>
      <c r="DP19" s="624"/>
      <c r="DQ19" s="628" t="s">
        <v>129</v>
      </c>
      <c r="DR19" s="623"/>
      <c r="DS19" s="623"/>
      <c r="DT19" s="623"/>
      <c r="DU19" s="623"/>
      <c r="DV19" s="623"/>
      <c r="DW19" s="623"/>
      <c r="DX19" s="623"/>
      <c r="DY19" s="623"/>
      <c r="DZ19" s="623"/>
      <c r="EA19" s="623"/>
      <c r="EB19" s="623"/>
      <c r="EC19" s="661"/>
    </row>
    <row r="20" spans="2:133" ht="11.25" customHeight="1" x14ac:dyDescent="0.15">
      <c r="B20" s="619" t="s">
        <v>275</v>
      </c>
      <c r="C20" s="620"/>
      <c r="D20" s="620"/>
      <c r="E20" s="620"/>
      <c r="F20" s="620"/>
      <c r="G20" s="620"/>
      <c r="H20" s="620"/>
      <c r="I20" s="620"/>
      <c r="J20" s="620"/>
      <c r="K20" s="620"/>
      <c r="L20" s="620"/>
      <c r="M20" s="620"/>
      <c r="N20" s="620"/>
      <c r="O20" s="620"/>
      <c r="P20" s="620"/>
      <c r="Q20" s="621"/>
      <c r="R20" s="622">
        <v>3927</v>
      </c>
      <c r="S20" s="623"/>
      <c r="T20" s="623"/>
      <c r="U20" s="623"/>
      <c r="V20" s="623"/>
      <c r="W20" s="623"/>
      <c r="X20" s="623"/>
      <c r="Y20" s="624"/>
      <c r="Z20" s="648">
        <v>0</v>
      </c>
      <c r="AA20" s="648"/>
      <c r="AB20" s="648"/>
      <c r="AC20" s="648"/>
      <c r="AD20" s="649">
        <v>3927</v>
      </c>
      <c r="AE20" s="649"/>
      <c r="AF20" s="649"/>
      <c r="AG20" s="649"/>
      <c r="AH20" s="649"/>
      <c r="AI20" s="649"/>
      <c r="AJ20" s="649"/>
      <c r="AK20" s="649"/>
      <c r="AL20" s="625">
        <v>0</v>
      </c>
      <c r="AM20" s="626"/>
      <c r="AN20" s="626"/>
      <c r="AO20" s="650"/>
      <c r="AP20" s="619" t="s">
        <v>276</v>
      </c>
      <c r="AQ20" s="620"/>
      <c r="AR20" s="620"/>
      <c r="AS20" s="620"/>
      <c r="AT20" s="620"/>
      <c r="AU20" s="620"/>
      <c r="AV20" s="620"/>
      <c r="AW20" s="620"/>
      <c r="AX20" s="620"/>
      <c r="AY20" s="620"/>
      <c r="AZ20" s="620"/>
      <c r="BA20" s="620"/>
      <c r="BB20" s="620"/>
      <c r="BC20" s="620"/>
      <c r="BD20" s="620"/>
      <c r="BE20" s="620"/>
      <c r="BF20" s="621"/>
      <c r="BG20" s="622">
        <v>112741</v>
      </c>
      <c r="BH20" s="623"/>
      <c r="BI20" s="623"/>
      <c r="BJ20" s="623"/>
      <c r="BK20" s="623"/>
      <c r="BL20" s="623"/>
      <c r="BM20" s="623"/>
      <c r="BN20" s="624"/>
      <c r="BO20" s="648">
        <v>2.7</v>
      </c>
      <c r="BP20" s="648"/>
      <c r="BQ20" s="648"/>
      <c r="BR20" s="648"/>
      <c r="BS20" s="649" t="s">
        <v>129</v>
      </c>
      <c r="BT20" s="649"/>
      <c r="BU20" s="649"/>
      <c r="BV20" s="649"/>
      <c r="BW20" s="649"/>
      <c r="BX20" s="649"/>
      <c r="BY20" s="649"/>
      <c r="BZ20" s="649"/>
      <c r="CA20" s="649"/>
      <c r="CB20" s="694"/>
      <c r="CD20" s="619" t="s">
        <v>277</v>
      </c>
      <c r="CE20" s="620"/>
      <c r="CF20" s="620"/>
      <c r="CG20" s="620"/>
      <c r="CH20" s="620"/>
      <c r="CI20" s="620"/>
      <c r="CJ20" s="620"/>
      <c r="CK20" s="620"/>
      <c r="CL20" s="620"/>
      <c r="CM20" s="620"/>
      <c r="CN20" s="620"/>
      <c r="CO20" s="620"/>
      <c r="CP20" s="620"/>
      <c r="CQ20" s="621"/>
      <c r="CR20" s="622">
        <v>17948451</v>
      </c>
      <c r="CS20" s="623"/>
      <c r="CT20" s="623"/>
      <c r="CU20" s="623"/>
      <c r="CV20" s="623"/>
      <c r="CW20" s="623"/>
      <c r="CX20" s="623"/>
      <c r="CY20" s="624"/>
      <c r="CZ20" s="648">
        <v>100</v>
      </c>
      <c r="DA20" s="648"/>
      <c r="DB20" s="648"/>
      <c r="DC20" s="648"/>
      <c r="DD20" s="628">
        <v>1031978</v>
      </c>
      <c r="DE20" s="623"/>
      <c r="DF20" s="623"/>
      <c r="DG20" s="623"/>
      <c r="DH20" s="623"/>
      <c r="DI20" s="623"/>
      <c r="DJ20" s="623"/>
      <c r="DK20" s="623"/>
      <c r="DL20" s="623"/>
      <c r="DM20" s="623"/>
      <c r="DN20" s="623"/>
      <c r="DO20" s="623"/>
      <c r="DP20" s="624"/>
      <c r="DQ20" s="628">
        <v>12511392</v>
      </c>
      <c r="DR20" s="623"/>
      <c r="DS20" s="623"/>
      <c r="DT20" s="623"/>
      <c r="DU20" s="623"/>
      <c r="DV20" s="623"/>
      <c r="DW20" s="623"/>
      <c r="DX20" s="623"/>
      <c r="DY20" s="623"/>
      <c r="DZ20" s="623"/>
      <c r="EA20" s="623"/>
      <c r="EB20" s="623"/>
      <c r="EC20" s="661"/>
    </row>
    <row r="21" spans="2:133" ht="11.25" customHeight="1" x14ac:dyDescent="0.15">
      <c r="B21" s="619" t="s">
        <v>278</v>
      </c>
      <c r="C21" s="620"/>
      <c r="D21" s="620"/>
      <c r="E21" s="620"/>
      <c r="F21" s="620"/>
      <c r="G21" s="620"/>
      <c r="H21" s="620"/>
      <c r="I21" s="620"/>
      <c r="J21" s="620"/>
      <c r="K21" s="620"/>
      <c r="L21" s="620"/>
      <c r="M21" s="620"/>
      <c r="N21" s="620"/>
      <c r="O21" s="620"/>
      <c r="P21" s="620"/>
      <c r="Q21" s="621"/>
      <c r="R21" s="622">
        <v>2315</v>
      </c>
      <c r="S21" s="623"/>
      <c r="T21" s="623"/>
      <c r="U21" s="623"/>
      <c r="V21" s="623"/>
      <c r="W21" s="623"/>
      <c r="X21" s="623"/>
      <c r="Y21" s="624"/>
      <c r="Z21" s="648">
        <v>0</v>
      </c>
      <c r="AA21" s="648"/>
      <c r="AB21" s="648"/>
      <c r="AC21" s="648"/>
      <c r="AD21" s="649">
        <v>2315</v>
      </c>
      <c r="AE21" s="649"/>
      <c r="AF21" s="649"/>
      <c r="AG21" s="649"/>
      <c r="AH21" s="649"/>
      <c r="AI21" s="649"/>
      <c r="AJ21" s="649"/>
      <c r="AK21" s="649"/>
      <c r="AL21" s="625">
        <v>0</v>
      </c>
      <c r="AM21" s="626"/>
      <c r="AN21" s="626"/>
      <c r="AO21" s="650"/>
      <c r="AP21" s="619" t="s">
        <v>279</v>
      </c>
      <c r="AQ21" s="695"/>
      <c r="AR21" s="695"/>
      <c r="AS21" s="695"/>
      <c r="AT21" s="695"/>
      <c r="AU21" s="695"/>
      <c r="AV21" s="695"/>
      <c r="AW21" s="695"/>
      <c r="AX21" s="695"/>
      <c r="AY21" s="695"/>
      <c r="AZ21" s="695"/>
      <c r="BA21" s="695"/>
      <c r="BB21" s="695"/>
      <c r="BC21" s="695"/>
      <c r="BD21" s="695"/>
      <c r="BE21" s="695"/>
      <c r="BF21" s="696"/>
      <c r="BG21" s="622">
        <v>21769</v>
      </c>
      <c r="BH21" s="623"/>
      <c r="BI21" s="623"/>
      <c r="BJ21" s="623"/>
      <c r="BK21" s="623"/>
      <c r="BL21" s="623"/>
      <c r="BM21" s="623"/>
      <c r="BN21" s="624"/>
      <c r="BO21" s="648">
        <v>0.5</v>
      </c>
      <c r="BP21" s="648"/>
      <c r="BQ21" s="648"/>
      <c r="BR21" s="648"/>
      <c r="BS21" s="649" t="s">
        <v>129</v>
      </c>
      <c r="BT21" s="649"/>
      <c r="BU21" s="649"/>
      <c r="BV21" s="649"/>
      <c r="BW21" s="649"/>
      <c r="BX21" s="649"/>
      <c r="BY21" s="649"/>
      <c r="BZ21" s="649"/>
      <c r="CA21" s="649"/>
      <c r="CB21" s="694"/>
      <c r="CD21" s="599"/>
      <c r="CE21" s="600"/>
      <c r="CF21" s="600"/>
      <c r="CG21" s="600"/>
      <c r="CH21" s="600"/>
      <c r="CI21" s="600"/>
      <c r="CJ21" s="600"/>
      <c r="CK21" s="600"/>
      <c r="CL21" s="600"/>
      <c r="CM21" s="600"/>
      <c r="CN21" s="600"/>
      <c r="CO21" s="600"/>
      <c r="CP21" s="600"/>
      <c r="CQ21" s="601"/>
      <c r="CR21" s="708"/>
      <c r="CS21" s="706"/>
      <c r="CT21" s="706"/>
      <c r="CU21" s="706"/>
      <c r="CV21" s="706"/>
      <c r="CW21" s="706"/>
      <c r="CX21" s="706"/>
      <c r="CY21" s="709"/>
      <c r="CZ21" s="710"/>
      <c r="DA21" s="710"/>
      <c r="DB21" s="710"/>
      <c r="DC21" s="710"/>
      <c r="DD21" s="705"/>
      <c r="DE21" s="706"/>
      <c r="DF21" s="706"/>
      <c r="DG21" s="706"/>
      <c r="DH21" s="706"/>
      <c r="DI21" s="706"/>
      <c r="DJ21" s="706"/>
      <c r="DK21" s="706"/>
      <c r="DL21" s="706"/>
      <c r="DM21" s="706"/>
      <c r="DN21" s="706"/>
      <c r="DO21" s="706"/>
      <c r="DP21" s="709"/>
      <c r="DQ21" s="705"/>
      <c r="DR21" s="706"/>
      <c r="DS21" s="706"/>
      <c r="DT21" s="706"/>
      <c r="DU21" s="706"/>
      <c r="DV21" s="706"/>
      <c r="DW21" s="706"/>
      <c r="DX21" s="706"/>
      <c r="DY21" s="706"/>
      <c r="DZ21" s="706"/>
      <c r="EA21" s="706"/>
      <c r="EB21" s="706"/>
      <c r="EC21" s="707"/>
    </row>
    <row r="22" spans="2:133" ht="11.25" customHeight="1" x14ac:dyDescent="0.15">
      <c r="B22" s="679" t="s">
        <v>280</v>
      </c>
      <c r="C22" s="680"/>
      <c r="D22" s="680"/>
      <c r="E22" s="680"/>
      <c r="F22" s="680"/>
      <c r="G22" s="680"/>
      <c r="H22" s="680"/>
      <c r="I22" s="680"/>
      <c r="J22" s="680"/>
      <c r="K22" s="680"/>
      <c r="L22" s="680"/>
      <c r="M22" s="680"/>
      <c r="N22" s="680"/>
      <c r="O22" s="680"/>
      <c r="P22" s="680"/>
      <c r="Q22" s="681"/>
      <c r="R22" s="622">
        <v>92661</v>
      </c>
      <c r="S22" s="623"/>
      <c r="T22" s="623"/>
      <c r="U22" s="623"/>
      <c r="V22" s="623"/>
      <c r="W22" s="623"/>
      <c r="X22" s="623"/>
      <c r="Y22" s="624"/>
      <c r="Z22" s="648">
        <v>0.5</v>
      </c>
      <c r="AA22" s="648"/>
      <c r="AB22" s="648"/>
      <c r="AC22" s="648"/>
      <c r="AD22" s="649">
        <v>89494</v>
      </c>
      <c r="AE22" s="649"/>
      <c r="AF22" s="649"/>
      <c r="AG22" s="649"/>
      <c r="AH22" s="649"/>
      <c r="AI22" s="649"/>
      <c r="AJ22" s="649"/>
      <c r="AK22" s="649"/>
      <c r="AL22" s="625">
        <v>0.80000001192092896</v>
      </c>
      <c r="AM22" s="626"/>
      <c r="AN22" s="626"/>
      <c r="AO22" s="650"/>
      <c r="AP22" s="619" t="s">
        <v>281</v>
      </c>
      <c r="AQ22" s="695"/>
      <c r="AR22" s="695"/>
      <c r="AS22" s="695"/>
      <c r="AT22" s="695"/>
      <c r="AU22" s="695"/>
      <c r="AV22" s="695"/>
      <c r="AW22" s="695"/>
      <c r="AX22" s="695"/>
      <c r="AY22" s="695"/>
      <c r="AZ22" s="695"/>
      <c r="BA22" s="695"/>
      <c r="BB22" s="695"/>
      <c r="BC22" s="695"/>
      <c r="BD22" s="695"/>
      <c r="BE22" s="695"/>
      <c r="BF22" s="696"/>
      <c r="BG22" s="622" t="s">
        <v>129</v>
      </c>
      <c r="BH22" s="623"/>
      <c r="BI22" s="623"/>
      <c r="BJ22" s="623"/>
      <c r="BK22" s="623"/>
      <c r="BL22" s="623"/>
      <c r="BM22" s="623"/>
      <c r="BN22" s="624"/>
      <c r="BO22" s="648" t="s">
        <v>129</v>
      </c>
      <c r="BP22" s="648"/>
      <c r="BQ22" s="648"/>
      <c r="BR22" s="648"/>
      <c r="BS22" s="649" t="s">
        <v>129</v>
      </c>
      <c r="BT22" s="649"/>
      <c r="BU22" s="649"/>
      <c r="BV22" s="649"/>
      <c r="BW22" s="649"/>
      <c r="BX22" s="649"/>
      <c r="BY22" s="649"/>
      <c r="BZ22" s="649"/>
      <c r="CA22" s="649"/>
      <c r="CB22" s="694"/>
      <c r="CD22" s="675" t="s">
        <v>282</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19" t="s">
        <v>283</v>
      </c>
      <c r="C23" s="620"/>
      <c r="D23" s="620"/>
      <c r="E23" s="620"/>
      <c r="F23" s="620"/>
      <c r="G23" s="620"/>
      <c r="H23" s="620"/>
      <c r="I23" s="620"/>
      <c r="J23" s="620"/>
      <c r="K23" s="620"/>
      <c r="L23" s="620"/>
      <c r="M23" s="620"/>
      <c r="N23" s="620"/>
      <c r="O23" s="620"/>
      <c r="P23" s="620"/>
      <c r="Q23" s="621"/>
      <c r="R23" s="622">
        <v>6492235</v>
      </c>
      <c r="S23" s="623"/>
      <c r="T23" s="623"/>
      <c r="U23" s="623"/>
      <c r="V23" s="623"/>
      <c r="W23" s="623"/>
      <c r="X23" s="623"/>
      <c r="Y23" s="624"/>
      <c r="Z23" s="648">
        <v>34.299999999999997</v>
      </c>
      <c r="AA23" s="648"/>
      <c r="AB23" s="648"/>
      <c r="AC23" s="648"/>
      <c r="AD23" s="649">
        <v>5373108</v>
      </c>
      <c r="AE23" s="649"/>
      <c r="AF23" s="649"/>
      <c r="AG23" s="649"/>
      <c r="AH23" s="649"/>
      <c r="AI23" s="649"/>
      <c r="AJ23" s="649"/>
      <c r="AK23" s="649"/>
      <c r="AL23" s="625">
        <v>50.6</v>
      </c>
      <c r="AM23" s="626"/>
      <c r="AN23" s="626"/>
      <c r="AO23" s="650"/>
      <c r="AP23" s="619" t="s">
        <v>284</v>
      </c>
      <c r="AQ23" s="695"/>
      <c r="AR23" s="695"/>
      <c r="AS23" s="695"/>
      <c r="AT23" s="695"/>
      <c r="AU23" s="695"/>
      <c r="AV23" s="695"/>
      <c r="AW23" s="695"/>
      <c r="AX23" s="695"/>
      <c r="AY23" s="695"/>
      <c r="AZ23" s="695"/>
      <c r="BA23" s="695"/>
      <c r="BB23" s="695"/>
      <c r="BC23" s="695"/>
      <c r="BD23" s="695"/>
      <c r="BE23" s="695"/>
      <c r="BF23" s="696"/>
      <c r="BG23" s="622">
        <v>90972</v>
      </c>
      <c r="BH23" s="623"/>
      <c r="BI23" s="623"/>
      <c r="BJ23" s="623"/>
      <c r="BK23" s="623"/>
      <c r="BL23" s="623"/>
      <c r="BM23" s="623"/>
      <c r="BN23" s="624"/>
      <c r="BO23" s="648">
        <v>2.2000000000000002</v>
      </c>
      <c r="BP23" s="648"/>
      <c r="BQ23" s="648"/>
      <c r="BR23" s="648"/>
      <c r="BS23" s="649" t="s">
        <v>129</v>
      </c>
      <c r="BT23" s="649"/>
      <c r="BU23" s="649"/>
      <c r="BV23" s="649"/>
      <c r="BW23" s="649"/>
      <c r="BX23" s="649"/>
      <c r="BY23" s="649"/>
      <c r="BZ23" s="649"/>
      <c r="CA23" s="649"/>
      <c r="CB23" s="694"/>
      <c r="CD23" s="675" t="s">
        <v>224</v>
      </c>
      <c r="CE23" s="676"/>
      <c r="CF23" s="676"/>
      <c r="CG23" s="676"/>
      <c r="CH23" s="676"/>
      <c r="CI23" s="676"/>
      <c r="CJ23" s="676"/>
      <c r="CK23" s="676"/>
      <c r="CL23" s="676"/>
      <c r="CM23" s="676"/>
      <c r="CN23" s="676"/>
      <c r="CO23" s="676"/>
      <c r="CP23" s="676"/>
      <c r="CQ23" s="677"/>
      <c r="CR23" s="675" t="s">
        <v>285</v>
      </c>
      <c r="CS23" s="676"/>
      <c r="CT23" s="676"/>
      <c r="CU23" s="676"/>
      <c r="CV23" s="676"/>
      <c r="CW23" s="676"/>
      <c r="CX23" s="676"/>
      <c r="CY23" s="677"/>
      <c r="CZ23" s="675" t="s">
        <v>286</v>
      </c>
      <c r="DA23" s="676"/>
      <c r="DB23" s="676"/>
      <c r="DC23" s="677"/>
      <c r="DD23" s="675" t="s">
        <v>287</v>
      </c>
      <c r="DE23" s="676"/>
      <c r="DF23" s="676"/>
      <c r="DG23" s="676"/>
      <c r="DH23" s="676"/>
      <c r="DI23" s="676"/>
      <c r="DJ23" s="676"/>
      <c r="DK23" s="677"/>
      <c r="DL23" s="702" t="s">
        <v>288</v>
      </c>
      <c r="DM23" s="703"/>
      <c r="DN23" s="703"/>
      <c r="DO23" s="703"/>
      <c r="DP23" s="703"/>
      <c r="DQ23" s="703"/>
      <c r="DR23" s="703"/>
      <c r="DS23" s="703"/>
      <c r="DT23" s="703"/>
      <c r="DU23" s="703"/>
      <c r="DV23" s="704"/>
      <c r="DW23" s="675" t="s">
        <v>289</v>
      </c>
      <c r="DX23" s="676"/>
      <c r="DY23" s="676"/>
      <c r="DZ23" s="676"/>
      <c r="EA23" s="676"/>
      <c r="EB23" s="676"/>
      <c r="EC23" s="677"/>
    </row>
    <row r="24" spans="2:133" ht="11.25" customHeight="1" x14ac:dyDescent="0.15">
      <c r="B24" s="619" t="s">
        <v>290</v>
      </c>
      <c r="C24" s="620"/>
      <c r="D24" s="620"/>
      <c r="E24" s="620"/>
      <c r="F24" s="620"/>
      <c r="G24" s="620"/>
      <c r="H24" s="620"/>
      <c r="I24" s="620"/>
      <c r="J24" s="620"/>
      <c r="K24" s="620"/>
      <c r="L24" s="620"/>
      <c r="M24" s="620"/>
      <c r="N24" s="620"/>
      <c r="O24" s="620"/>
      <c r="P24" s="620"/>
      <c r="Q24" s="621"/>
      <c r="R24" s="622">
        <v>5373108</v>
      </c>
      <c r="S24" s="623"/>
      <c r="T24" s="623"/>
      <c r="U24" s="623"/>
      <c r="V24" s="623"/>
      <c r="W24" s="623"/>
      <c r="X24" s="623"/>
      <c r="Y24" s="624"/>
      <c r="Z24" s="648">
        <v>28.4</v>
      </c>
      <c r="AA24" s="648"/>
      <c r="AB24" s="648"/>
      <c r="AC24" s="648"/>
      <c r="AD24" s="649">
        <v>5373108</v>
      </c>
      <c r="AE24" s="649"/>
      <c r="AF24" s="649"/>
      <c r="AG24" s="649"/>
      <c r="AH24" s="649"/>
      <c r="AI24" s="649"/>
      <c r="AJ24" s="649"/>
      <c r="AK24" s="649"/>
      <c r="AL24" s="625">
        <v>50.6</v>
      </c>
      <c r="AM24" s="626"/>
      <c r="AN24" s="626"/>
      <c r="AO24" s="650"/>
      <c r="AP24" s="619" t="s">
        <v>291</v>
      </c>
      <c r="AQ24" s="695"/>
      <c r="AR24" s="695"/>
      <c r="AS24" s="695"/>
      <c r="AT24" s="695"/>
      <c r="AU24" s="695"/>
      <c r="AV24" s="695"/>
      <c r="AW24" s="695"/>
      <c r="AX24" s="695"/>
      <c r="AY24" s="695"/>
      <c r="AZ24" s="695"/>
      <c r="BA24" s="695"/>
      <c r="BB24" s="695"/>
      <c r="BC24" s="695"/>
      <c r="BD24" s="695"/>
      <c r="BE24" s="695"/>
      <c r="BF24" s="696"/>
      <c r="BG24" s="622" t="s">
        <v>129</v>
      </c>
      <c r="BH24" s="623"/>
      <c r="BI24" s="623"/>
      <c r="BJ24" s="623"/>
      <c r="BK24" s="623"/>
      <c r="BL24" s="623"/>
      <c r="BM24" s="623"/>
      <c r="BN24" s="624"/>
      <c r="BO24" s="648" t="s">
        <v>129</v>
      </c>
      <c r="BP24" s="648"/>
      <c r="BQ24" s="648"/>
      <c r="BR24" s="648"/>
      <c r="BS24" s="649" t="s">
        <v>129</v>
      </c>
      <c r="BT24" s="649"/>
      <c r="BU24" s="649"/>
      <c r="BV24" s="649"/>
      <c r="BW24" s="649"/>
      <c r="BX24" s="649"/>
      <c r="BY24" s="649"/>
      <c r="BZ24" s="649"/>
      <c r="CA24" s="649"/>
      <c r="CB24" s="694"/>
      <c r="CD24" s="672" t="s">
        <v>292</v>
      </c>
      <c r="CE24" s="673"/>
      <c r="CF24" s="673"/>
      <c r="CG24" s="673"/>
      <c r="CH24" s="673"/>
      <c r="CI24" s="673"/>
      <c r="CJ24" s="673"/>
      <c r="CK24" s="673"/>
      <c r="CL24" s="673"/>
      <c r="CM24" s="673"/>
      <c r="CN24" s="673"/>
      <c r="CO24" s="673"/>
      <c r="CP24" s="673"/>
      <c r="CQ24" s="674"/>
      <c r="CR24" s="669">
        <v>7340073</v>
      </c>
      <c r="CS24" s="670"/>
      <c r="CT24" s="670"/>
      <c r="CU24" s="670"/>
      <c r="CV24" s="670"/>
      <c r="CW24" s="670"/>
      <c r="CX24" s="670"/>
      <c r="CY24" s="698"/>
      <c r="CZ24" s="699">
        <v>40.9</v>
      </c>
      <c r="DA24" s="685"/>
      <c r="DB24" s="685"/>
      <c r="DC24" s="701"/>
      <c r="DD24" s="697">
        <v>5167254</v>
      </c>
      <c r="DE24" s="670"/>
      <c r="DF24" s="670"/>
      <c r="DG24" s="670"/>
      <c r="DH24" s="670"/>
      <c r="DI24" s="670"/>
      <c r="DJ24" s="670"/>
      <c r="DK24" s="698"/>
      <c r="DL24" s="697">
        <v>4595538</v>
      </c>
      <c r="DM24" s="670"/>
      <c r="DN24" s="670"/>
      <c r="DO24" s="670"/>
      <c r="DP24" s="670"/>
      <c r="DQ24" s="670"/>
      <c r="DR24" s="670"/>
      <c r="DS24" s="670"/>
      <c r="DT24" s="670"/>
      <c r="DU24" s="670"/>
      <c r="DV24" s="698"/>
      <c r="DW24" s="699">
        <v>41.8</v>
      </c>
      <c r="DX24" s="685"/>
      <c r="DY24" s="685"/>
      <c r="DZ24" s="685"/>
      <c r="EA24" s="685"/>
      <c r="EB24" s="685"/>
      <c r="EC24" s="700"/>
    </row>
    <row r="25" spans="2:133" ht="11.25" customHeight="1" x14ac:dyDescent="0.15">
      <c r="B25" s="619" t="s">
        <v>293</v>
      </c>
      <c r="C25" s="620"/>
      <c r="D25" s="620"/>
      <c r="E25" s="620"/>
      <c r="F25" s="620"/>
      <c r="G25" s="620"/>
      <c r="H25" s="620"/>
      <c r="I25" s="620"/>
      <c r="J25" s="620"/>
      <c r="K25" s="620"/>
      <c r="L25" s="620"/>
      <c r="M25" s="620"/>
      <c r="N25" s="620"/>
      <c r="O25" s="620"/>
      <c r="P25" s="620"/>
      <c r="Q25" s="621"/>
      <c r="R25" s="622">
        <v>1119038</v>
      </c>
      <c r="S25" s="623"/>
      <c r="T25" s="623"/>
      <c r="U25" s="623"/>
      <c r="V25" s="623"/>
      <c r="W25" s="623"/>
      <c r="X25" s="623"/>
      <c r="Y25" s="624"/>
      <c r="Z25" s="648">
        <v>5.9</v>
      </c>
      <c r="AA25" s="648"/>
      <c r="AB25" s="648"/>
      <c r="AC25" s="648"/>
      <c r="AD25" s="649" t="s">
        <v>129</v>
      </c>
      <c r="AE25" s="649"/>
      <c r="AF25" s="649"/>
      <c r="AG25" s="649"/>
      <c r="AH25" s="649"/>
      <c r="AI25" s="649"/>
      <c r="AJ25" s="649"/>
      <c r="AK25" s="649"/>
      <c r="AL25" s="625" t="s">
        <v>129</v>
      </c>
      <c r="AM25" s="626"/>
      <c r="AN25" s="626"/>
      <c r="AO25" s="650"/>
      <c r="AP25" s="619" t="s">
        <v>294</v>
      </c>
      <c r="AQ25" s="695"/>
      <c r="AR25" s="695"/>
      <c r="AS25" s="695"/>
      <c r="AT25" s="695"/>
      <c r="AU25" s="695"/>
      <c r="AV25" s="695"/>
      <c r="AW25" s="695"/>
      <c r="AX25" s="695"/>
      <c r="AY25" s="695"/>
      <c r="AZ25" s="695"/>
      <c r="BA25" s="695"/>
      <c r="BB25" s="695"/>
      <c r="BC25" s="695"/>
      <c r="BD25" s="695"/>
      <c r="BE25" s="695"/>
      <c r="BF25" s="696"/>
      <c r="BG25" s="622" t="s">
        <v>129</v>
      </c>
      <c r="BH25" s="623"/>
      <c r="BI25" s="623"/>
      <c r="BJ25" s="623"/>
      <c r="BK25" s="623"/>
      <c r="BL25" s="623"/>
      <c r="BM25" s="623"/>
      <c r="BN25" s="624"/>
      <c r="BO25" s="648" t="s">
        <v>129</v>
      </c>
      <c r="BP25" s="648"/>
      <c r="BQ25" s="648"/>
      <c r="BR25" s="648"/>
      <c r="BS25" s="649" t="s">
        <v>129</v>
      </c>
      <c r="BT25" s="649"/>
      <c r="BU25" s="649"/>
      <c r="BV25" s="649"/>
      <c r="BW25" s="649"/>
      <c r="BX25" s="649"/>
      <c r="BY25" s="649"/>
      <c r="BZ25" s="649"/>
      <c r="CA25" s="649"/>
      <c r="CB25" s="694"/>
      <c r="CD25" s="619" t="s">
        <v>295</v>
      </c>
      <c r="CE25" s="620"/>
      <c r="CF25" s="620"/>
      <c r="CG25" s="620"/>
      <c r="CH25" s="620"/>
      <c r="CI25" s="620"/>
      <c r="CJ25" s="620"/>
      <c r="CK25" s="620"/>
      <c r="CL25" s="620"/>
      <c r="CM25" s="620"/>
      <c r="CN25" s="620"/>
      <c r="CO25" s="620"/>
      <c r="CP25" s="620"/>
      <c r="CQ25" s="621"/>
      <c r="CR25" s="622">
        <v>3153276</v>
      </c>
      <c r="CS25" s="632"/>
      <c r="CT25" s="632"/>
      <c r="CU25" s="632"/>
      <c r="CV25" s="632"/>
      <c r="CW25" s="632"/>
      <c r="CX25" s="632"/>
      <c r="CY25" s="633"/>
      <c r="CZ25" s="625">
        <v>17.600000000000001</v>
      </c>
      <c r="DA25" s="634"/>
      <c r="DB25" s="634"/>
      <c r="DC25" s="635"/>
      <c r="DD25" s="628">
        <v>2846078</v>
      </c>
      <c r="DE25" s="632"/>
      <c r="DF25" s="632"/>
      <c r="DG25" s="632"/>
      <c r="DH25" s="632"/>
      <c r="DI25" s="632"/>
      <c r="DJ25" s="632"/>
      <c r="DK25" s="633"/>
      <c r="DL25" s="628">
        <v>2745279</v>
      </c>
      <c r="DM25" s="632"/>
      <c r="DN25" s="632"/>
      <c r="DO25" s="632"/>
      <c r="DP25" s="632"/>
      <c r="DQ25" s="632"/>
      <c r="DR25" s="632"/>
      <c r="DS25" s="632"/>
      <c r="DT25" s="632"/>
      <c r="DU25" s="632"/>
      <c r="DV25" s="633"/>
      <c r="DW25" s="625">
        <v>25</v>
      </c>
      <c r="DX25" s="634"/>
      <c r="DY25" s="634"/>
      <c r="DZ25" s="634"/>
      <c r="EA25" s="634"/>
      <c r="EB25" s="634"/>
      <c r="EC25" s="656"/>
    </row>
    <row r="26" spans="2:133" ht="11.25" customHeight="1" x14ac:dyDescent="0.15">
      <c r="B26" s="619" t="s">
        <v>296</v>
      </c>
      <c r="C26" s="620"/>
      <c r="D26" s="620"/>
      <c r="E26" s="620"/>
      <c r="F26" s="620"/>
      <c r="G26" s="620"/>
      <c r="H26" s="620"/>
      <c r="I26" s="620"/>
      <c r="J26" s="620"/>
      <c r="K26" s="620"/>
      <c r="L26" s="620"/>
      <c r="M26" s="620"/>
      <c r="N26" s="620"/>
      <c r="O26" s="620"/>
      <c r="P26" s="620"/>
      <c r="Q26" s="621"/>
      <c r="R26" s="622">
        <v>89</v>
      </c>
      <c r="S26" s="623"/>
      <c r="T26" s="623"/>
      <c r="U26" s="623"/>
      <c r="V26" s="623"/>
      <c r="W26" s="623"/>
      <c r="X26" s="623"/>
      <c r="Y26" s="624"/>
      <c r="Z26" s="648">
        <v>0</v>
      </c>
      <c r="AA26" s="648"/>
      <c r="AB26" s="648"/>
      <c r="AC26" s="648"/>
      <c r="AD26" s="649" t="s">
        <v>129</v>
      </c>
      <c r="AE26" s="649"/>
      <c r="AF26" s="649"/>
      <c r="AG26" s="649"/>
      <c r="AH26" s="649"/>
      <c r="AI26" s="649"/>
      <c r="AJ26" s="649"/>
      <c r="AK26" s="649"/>
      <c r="AL26" s="625" t="s">
        <v>129</v>
      </c>
      <c r="AM26" s="626"/>
      <c r="AN26" s="626"/>
      <c r="AO26" s="650"/>
      <c r="AP26" s="619" t="s">
        <v>297</v>
      </c>
      <c r="AQ26" s="695"/>
      <c r="AR26" s="695"/>
      <c r="AS26" s="695"/>
      <c r="AT26" s="695"/>
      <c r="AU26" s="695"/>
      <c r="AV26" s="695"/>
      <c r="AW26" s="695"/>
      <c r="AX26" s="695"/>
      <c r="AY26" s="695"/>
      <c r="AZ26" s="695"/>
      <c r="BA26" s="695"/>
      <c r="BB26" s="695"/>
      <c r="BC26" s="695"/>
      <c r="BD26" s="695"/>
      <c r="BE26" s="695"/>
      <c r="BF26" s="696"/>
      <c r="BG26" s="622" t="s">
        <v>129</v>
      </c>
      <c r="BH26" s="623"/>
      <c r="BI26" s="623"/>
      <c r="BJ26" s="623"/>
      <c r="BK26" s="623"/>
      <c r="BL26" s="623"/>
      <c r="BM26" s="623"/>
      <c r="BN26" s="624"/>
      <c r="BO26" s="648" t="s">
        <v>129</v>
      </c>
      <c r="BP26" s="648"/>
      <c r="BQ26" s="648"/>
      <c r="BR26" s="648"/>
      <c r="BS26" s="649" t="s">
        <v>129</v>
      </c>
      <c r="BT26" s="649"/>
      <c r="BU26" s="649"/>
      <c r="BV26" s="649"/>
      <c r="BW26" s="649"/>
      <c r="BX26" s="649"/>
      <c r="BY26" s="649"/>
      <c r="BZ26" s="649"/>
      <c r="CA26" s="649"/>
      <c r="CB26" s="694"/>
      <c r="CD26" s="619" t="s">
        <v>298</v>
      </c>
      <c r="CE26" s="620"/>
      <c r="CF26" s="620"/>
      <c r="CG26" s="620"/>
      <c r="CH26" s="620"/>
      <c r="CI26" s="620"/>
      <c r="CJ26" s="620"/>
      <c r="CK26" s="620"/>
      <c r="CL26" s="620"/>
      <c r="CM26" s="620"/>
      <c r="CN26" s="620"/>
      <c r="CO26" s="620"/>
      <c r="CP26" s="620"/>
      <c r="CQ26" s="621"/>
      <c r="CR26" s="622">
        <v>1844867</v>
      </c>
      <c r="CS26" s="623"/>
      <c r="CT26" s="623"/>
      <c r="CU26" s="623"/>
      <c r="CV26" s="623"/>
      <c r="CW26" s="623"/>
      <c r="CX26" s="623"/>
      <c r="CY26" s="624"/>
      <c r="CZ26" s="625">
        <v>10.3</v>
      </c>
      <c r="DA26" s="634"/>
      <c r="DB26" s="634"/>
      <c r="DC26" s="635"/>
      <c r="DD26" s="628">
        <v>1537669</v>
      </c>
      <c r="DE26" s="623"/>
      <c r="DF26" s="623"/>
      <c r="DG26" s="623"/>
      <c r="DH26" s="623"/>
      <c r="DI26" s="623"/>
      <c r="DJ26" s="623"/>
      <c r="DK26" s="624"/>
      <c r="DL26" s="628" t="s">
        <v>129</v>
      </c>
      <c r="DM26" s="623"/>
      <c r="DN26" s="623"/>
      <c r="DO26" s="623"/>
      <c r="DP26" s="623"/>
      <c r="DQ26" s="623"/>
      <c r="DR26" s="623"/>
      <c r="DS26" s="623"/>
      <c r="DT26" s="623"/>
      <c r="DU26" s="623"/>
      <c r="DV26" s="624"/>
      <c r="DW26" s="625" t="s">
        <v>129</v>
      </c>
      <c r="DX26" s="634"/>
      <c r="DY26" s="634"/>
      <c r="DZ26" s="634"/>
      <c r="EA26" s="634"/>
      <c r="EB26" s="634"/>
      <c r="EC26" s="656"/>
    </row>
    <row r="27" spans="2:133" ht="11.25" customHeight="1" x14ac:dyDescent="0.15">
      <c r="B27" s="619" t="s">
        <v>299</v>
      </c>
      <c r="C27" s="620"/>
      <c r="D27" s="620"/>
      <c r="E27" s="620"/>
      <c r="F27" s="620"/>
      <c r="G27" s="620"/>
      <c r="H27" s="620"/>
      <c r="I27" s="620"/>
      <c r="J27" s="620"/>
      <c r="K27" s="620"/>
      <c r="L27" s="620"/>
      <c r="M27" s="620"/>
      <c r="N27" s="620"/>
      <c r="O27" s="620"/>
      <c r="P27" s="620"/>
      <c r="Q27" s="621"/>
      <c r="R27" s="622">
        <v>11752541</v>
      </c>
      <c r="S27" s="623"/>
      <c r="T27" s="623"/>
      <c r="U27" s="623"/>
      <c r="V27" s="623"/>
      <c r="W27" s="623"/>
      <c r="X27" s="623"/>
      <c r="Y27" s="624"/>
      <c r="Z27" s="648">
        <v>62</v>
      </c>
      <c r="AA27" s="648"/>
      <c r="AB27" s="648"/>
      <c r="AC27" s="648"/>
      <c r="AD27" s="649">
        <v>10539275</v>
      </c>
      <c r="AE27" s="649"/>
      <c r="AF27" s="649"/>
      <c r="AG27" s="649"/>
      <c r="AH27" s="649"/>
      <c r="AI27" s="649"/>
      <c r="AJ27" s="649"/>
      <c r="AK27" s="649"/>
      <c r="AL27" s="625">
        <v>99.300003051757813</v>
      </c>
      <c r="AM27" s="626"/>
      <c r="AN27" s="626"/>
      <c r="AO27" s="650"/>
      <c r="AP27" s="619" t="s">
        <v>300</v>
      </c>
      <c r="AQ27" s="620"/>
      <c r="AR27" s="620"/>
      <c r="AS27" s="620"/>
      <c r="AT27" s="620"/>
      <c r="AU27" s="620"/>
      <c r="AV27" s="620"/>
      <c r="AW27" s="620"/>
      <c r="AX27" s="620"/>
      <c r="AY27" s="620"/>
      <c r="AZ27" s="620"/>
      <c r="BA27" s="620"/>
      <c r="BB27" s="620"/>
      <c r="BC27" s="620"/>
      <c r="BD27" s="620"/>
      <c r="BE27" s="620"/>
      <c r="BF27" s="621"/>
      <c r="BG27" s="622">
        <v>4118584</v>
      </c>
      <c r="BH27" s="623"/>
      <c r="BI27" s="623"/>
      <c r="BJ27" s="623"/>
      <c r="BK27" s="623"/>
      <c r="BL27" s="623"/>
      <c r="BM27" s="623"/>
      <c r="BN27" s="624"/>
      <c r="BO27" s="648">
        <v>100</v>
      </c>
      <c r="BP27" s="648"/>
      <c r="BQ27" s="648"/>
      <c r="BR27" s="648"/>
      <c r="BS27" s="649">
        <v>62380</v>
      </c>
      <c r="BT27" s="649"/>
      <c r="BU27" s="649"/>
      <c r="BV27" s="649"/>
      <c r="BW27" s="649"/>
      <c r="BX27" s="649"/>
      <c r="BY27" s="649"/>
      <c r="BZ27" s="649"/>
      <c r="CA27" s="649"/>
      <c r="CB27" s="694"/>
      <c r="CD27" s="619" t="s">
        <v>301</v>
      </c>
      <c r="CE27" s="620"/>
      <c r="CF27" s="620"/>
      <c r="CG27" s="620"/>
      <c r="CH27" s="620"/>
      <c r="CI27" s="620"/>
      <c r="CJ27" s="620"/>
      <c r="CK27" s="620"/>
      <c r="CL27" s="620"/>
      <c r="CM27" s="620"/>
      <c r="CN27" s="620"/>
      <c r="CO27" s="620"/>
      <c r="CP27" s="620"/>
      <c r="CQ27" s="621"/>
      <c r="CR27" s="622">
        <v>2722997</v>
      </c>
      <c r="CS27" s="632"/>
      <c r="CT27" s="632"/>
      <c r="CU27" s="632"/>
      <c r="CV27" s="632"/>
      <c r="CW27" s="632"/>
      <c r="CX27" s="632"/>
      <c r="CY27" s="633"/>
      <c r="CZ27" s="625">
        <v>15.2</v>
      </c>
      <c r="DA27" s="634"/>
      <c r="DB27" s="634"/>
      <c r="DC27" s="635"/>
      <c r="DD27" s="628">
        <v>879205</v>
      </c>
      <c r="DE27" s="632"/>
      <c r="DF27" s="632"/>
      <c r="DG27" s="632"/>
      <c r="DH27" s="632"/>
      <c r="DI27" s="632"/>
      <c r="DJ27" s="632"/>
      <c r="DK27" s="633"/>
      <c r="DL27" s="628">
        <v>408288</v>
      </c>
      <c r="DM27" s="632"/>
      <c r="DN27" s="632"/>
      <c r="DO27" s="632"/>
      <c r="DP27" s="632"/>
      <c r="DQ27" s="632"/>
      <c r="DR27" s="632"/>
      <c r="DS27" s="632"/>
      <c r="DT27" s="632"/>
      <c r="DU27" s="632"/>
      <c r="DV27" s="633"/>
      <c r="DW27" s="625">
        <v>3.7</v>
      </c>
      <c r="DX27" s="634"/>
      <c r="DY27" s="634"/>
      <c r="DZ27" s="634"/>
      <c r="EA27" s="634"/>
      <c r="EB27" s="634"/>
      <c r="EC27" s="656"/>
    </row>
    <row r="28" spans="2:133" ht="11.25" customHeight="1" x14ac:dyDescent="0.15">
      <c r="B28" s="619" t="s">
        <v>302</v>
      </c>
      <c r="C28" s="620"/>
      <c r="D28" s="620"/>
      <c r="E28" s="620"/>
      <c r="F28" s="620"/>
      <c r="G28" s="620"/>
      <c r="H28" s="620"/>
      <c r="I28" s="620"/>
      <c r="J28" s="620"/>
      <c r="K28" s="620"/>
      <c r="L28" s="620"/>
      <c r="M28" s="620"/>
      <c r="N28" s="620"/>
      <c r="O28" s="620"/>
      <c r="P28" s="620"/>
      <c r="Q28" s="621"/>
      <c r="R28" s="622">
        <v>3178</v>
      </c>
      <c r="S28" s="623"/>
      <c r="T28" s="623"/>
      <c r="U28" s="623"/>
      <c r="V28" s="623"/>
      <c r="W28" s="623"/>
      <c r="X28" s="623"/>
      <c r="Y28" s="624"/>
      <c r="Z28" s="648">
        <v>0</v>
      </c>
      <c r="AA28" s="648"/>
      <c r="AB28" s="648"/>
      <c r="AC28" s="648"/>
      <c r="AD28" s="649">
        <v>3178</v>
      </c>
      <c r="AE28" s="649"/>
      <c r="AF28" s="649"/>
      <c r="AG28" s="649"/>
      <c r="AH28" s="649"/>
      <c r="AI28" s="649"/>
      <c r="AJ28" s="649"/>
      <c r="AK28" s="649"/>
      <c r="AL28" s="625">
        <v>0</v>
      </c>
      <c r="AM28" s="626"/>
      <c r="AN28" s="626"/>
      <c r="AO28" s="650"/>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8"/>
      <c r="BP28" s="648"/>
      <c r="BQ28" s="648"/>
      <c r="BR28" s="648"/>
      <c r="BS28" s="628"/>
      <c r="BT28" s="623"/>
      <c r="BU28" s="623"/>
      <c r="BV28" s="623"/>
      <c r="BW28" s="623"/>
      <c r="BX28" s="623"/>
      <c r="BY28" s="623"/>
      <c r="BZ28" s="623"/>
      <c r="CA28" s="623"/>
      <c r="CB28" s="661"/>
      <c r="CD28" s="619" t="s">
        <v>303</v>
      </c>
      <c r="CE28" s="620"/>
      <c r="CF28" s="620"/>
      <c r="CG28" s="620"/>
      <c r="CH28" s="620"/>
      <c r="CI28" s="620"/>
      <c r="CJ28" s="620"/>
      <c r="CK28" s="620"/>
      <c r="CL28" s="620"/>
      <c r="CM28" s="620"/>
      <c r="CN28" s="620"/>
      <c r="CO28" s="620"/>
      <c r="CP28" s="620"/>
      <c r="CQ28" s="621"/>
      <c r="CR28" s="622">
        <v>1463800</v>
      </c>
      <c r="CS28" s="623"/>
      <c r="CT28" s="623"/>
      <c r="CU28" s="623"/>
      <c r="CV28" s="623"/>
      <c r="CW28" s="623"/>
      <c r="CX28" s="623"/>
      <c r="CY28" s="624"/>
      <c r="CZ28" s="625">
        <v>8.1999999999999993</v>
      </c>
      <c r="DA28" s="634"/>
      <c r="DB28" s="634"/>
      <c r="DC28" s="635"/>
      <c r="DD28" s="628">
        <v>1441971</v>
      </c>
      <c r="DE28" s="623"/>
      <c r="DF28" s="623"/>
      <c r="DG28" s="623"/>
      <c r="DH28" s="623"/>
      <c r="DI28" s="623"/>
      <c r="DJ28" s="623"/>
      <c r="DK28" s="624"/>
      <c r="DL28" s="628">
        <v>1441971</v>
      </c>
      <c r="DM28" s="623"/>
      <c r="DN28" s="623"/>
      <c r="DO28" s="623"/>
      <c r="DP28" s="623"/>
      <c r="DQ28" s="623"/>
      <c r="DR28" s="623"/>
      <c r="DS28" s="623"/>
      <c r="DT28" s="623"/>
      <c r="DU28" s="623"/>
      <c r="DV28" s="624"/>
      <c r="DW28" s="625">
        <v>13.1</v>
      </c>
      <c r="DX28" s="634"/>
      <c r="DY28" s="634"/>
      <c r="DZ28" s="634"/>
      <c r="EA28" s="634"/>
      <c r="EB28" s="634"/>
      <c r="EC28" s="656"/>
    </row>
    <row r="29" spans="2:133" ht="11.25" customHeight="1" x14ac:dyDescent="0.15">
      <c r="B29" s="619" t="s">
        <v>304</v>
      </c>
      <c r="C29" s="620"/>
      <c r="D29" s="620"/>
      <c r="E29" s="620"/>
      <c r="F29" s="620"/>
      <c r="G29" s="620"/>
      <c r="H29" s="620"/>
      <c r="I29" s="620"/>
      <c r="J29" s="620"/>
      <c r="K29" s="620"/>
      <c r="L29" s="620"/>
      <c r="M29" s="620"/>
      <c r="N29" s="620"/>
      <c r="O29" s="620"/>
      <c r="P29" s="620"/>
      <c r="Q29" s="621"/>
      <c r="R29" s="622">
        <v>121111</v>
      </c>
      <c r="S29" s="623"/>
      <c r="T29" s="623"/>
      <c r="U29" s="623"/>
      <c r="V29" s="623"/>
      <c r="W29" s="623"/>
      <c r="X29" s="623"/>
      <c r="Y29" s="624"/>
      <c r="Z29" s="648">
        <v>0.6</v>
      </c>
      <c r="AA29" s="648"/>
      <c r="AB29" s="648"/>
      <c r="AC29" s="648"/>
      <c r="AD29" s="649" t="s">
        <v>129</v>
      </c>
      <c r="AE29" s="649"/>
      <c r="AF29" s="649"/>
      <c r="AG29" s="649"/>
      <c r="AH29" s="649"/>
      <c r="AI29" s="649"/>
      <c r="AJ29" s="649"/>
      <c r="AK29" s="649"/>
      <c r="AL29" s="625" t="s">
        <v>129</v>
      </c>
      <c r="AM29" s="626"/>
      <c r="AN29" s="626"/>
      <c r="AO29" s="650"/>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8"/>
      <c r="BP29" s="648"/>
      <c r="BQ29" s="648"/>
      <c r="BR29" s="648"/>
      <c r="BS29" s="649"/>
      <c r="BT29" s="649"/>
      <c r="BU29" s="649"/>
      <c r="BV29" s="649"/>
      <c r="BW29" s="649"/>
      <c r="BX29" s="649"/>
      <c r="BY29" s="649"/>
      <c r="BZ29" s="649"/>
      <c r="CA29" s="649"/>
      <c r="CB29" s="694"/>
      <c r="CD29" s="642" t="s">
        <v>305</v>
      </c>
      <c r="CE29" s="643"/>
      <c r="CF29" s="619" t="s">
        <v>70</v>
      </c>
      <c r="CG29" s="620"/>
      <c r="CH29" s="620"/>
      <c r="CI29" s="620"/>
      <c r="CJ29" s="620"/>
      <c r="CK29" s="620"/>
      <c r="CL29" s="620"/>
      <c r="CM29" s="620"/>
      <c r="CN29" s="620"/>
      <c r="CO29" s="620"/>
      <c r="CP29" s="620"/>
      <c r="CQ29" s="621"/>
      <c r="CR29" s="622">
        <v>1463800</v>
      </c>
      <c r="CS29" s="632"/>
      <c r="CT29" s="632"/>
      <c r="CU29" s="632"/>
      <c r="CV29" s="632"/>
      <c r="CW29" s="632"/>
      <c r="CX29" s="632"/>
      <c r="CY29" s="633"/>
      <c r="CZ29" s="625">
        <v>8.1999999999999993</v>
      </c>
      <c r="DA29" s="634"/>
      <c r="DB29" s="634"/>
      <c r="DC29" s="635"/>
      <c r="DD29" s="628">
        <v>1441971</v>
      </c>
      <c r="DE29" s="632"/>
      <c r="DF29" s="632"/>
      <c r="DG29" s="632"/>
      <c r="DH29" s="632"/>
      <c r="DI29" s="632"/>
      <c r="DJ29" s="632"/>
      <c r="DK29" s="633"/>
      <c r="DL29" s="628">
        <v>1441971</v>
      </c>
      <c r="DM29" s="632"/>
      <c r="DN29" s="632"/>
      <c r="DO29" s="632"/>
      <c r="DP29" s="632"/>
      <c r="DQ29" s="632"/>
      <c r="DR29" s="632"/>
      <c r="DS29" s="632"/>
      <c r="DT29" s="632"/>
      <c r="DU29" s="632"/>
      <c r="DV29" s="633"/>
      <c r="DW29" s="625">
        <v>13.1</v>
      </c>
      <c r="DX29" s="634"/>
      <c r="DY29" s="634"/>
      <c r="DZ29" s="634"/>
      <c r="EA29" s="634"/>
      <c r="EB29" s="634"/>
      <c r="EC29" s="656"/>
    </row>
    <row r="30" spans="2:133" ht="11.25" customHeight="1" x14ac:dyDescent="0.15">
      <c r="B30" s="619" t="s">
        <v>306</v>
      </c>
      <c r="C30" s="620"/>
      <c r="D30" s="620"/>
      <c r="E30" s="620"/>
      <c r="F30" s="620"/>
      <c r="G30" s="620"/>
      <c r="H30" s="620"/>
      <c r="I30" s="620"/>
      <c r="J30" s="620"/>
      <c r="K30" s="620"/>
      <c r="L30" s="620"/>
      <c r="M30" s="620"/>
      <c r="N30" s="620"/>
      <c r="O30" s="620"/>
      <c r="P30" s="620"/>
      <c r="Q30" s="621"/>
      <c r="R30" s="622">
        <v>233608</v>
      </c>
      <c r="S30" s="623"/>
      <c r="T30" s="623"/>
      <c r="U30" s="623"/>
      <c r="V30" s="623"/>
      <c r="W30" s="623"/>
      <c r="X30" s="623"/>
      <c r="Y30" s="624"/>
      <c r="Z30" s="648">
        <v>1.2</v>
      </c>
      <c r="AA30" s="648"/>
      <c r="AB30" s="648"/>
      <c r="AC30" s="648"/>
      <c r="AD30" s="649">
        <v>52455</v>
      </c>
      <c r="AE30" s="649"/>
      <c r="AF30" s="649"/>
      <c r="AG30" s="649"/>
      <c r="AH30" s="649"/>
      <c r="AI30" s="649"/>
      <c r="AJ30" s="649"/>
      <c r="AK30" s="649"/>
      <c r="AL30" s="625">
        <v>0.5</v>
      </c>
      <c r="AM30" s="626"/>
      <c r="AN30" s="626"/>
      <c r="AO30" s="650"/>
      <c r="AP30" s="675" t="s">
        <v>224</v>
      </c>
      <c r="AQ30" s="676"/>
      <c r="AR30" s="676"/>
      <c r="AS30" s="676"/>
      <c r="AT30" s="676"/>
      <c r="AU30" s="676"/>
      <c r="AV30" s="676"/>
      <c r="AW30" s="676"/>
      <c r="AX30" s="676"/>
      <c r="AY30" s="676"/>
      <c r="AZ30" s="676"/>
      <c r="BA30" s="676"/>
      <c r="BB30" s="676"/>
      <c r="BC30" s="676"/>
      <c r="BD30" s="676"/>
      <c r="BE30" s="676"/>
      <c r="BF30" s="677"/>
      <c r="BG30" s="675" t="s">
        <v>307</v>
      </c>
      <c r="BH30" s="692"/>
      <c r="BI30" s="692"/>
      <c r="BJ30" s="692"/>
      <c r="BK30" s="692"/>
      <c r="BL30" s="692"/>
      <c r="BM30" s="692"/>
      <c r="BN30" s="692"/>
      <c r="BO30" s="692"/>
      <c r="BP30" s="692"/>
      <c r="BQ30" s="693"/>
      <c r="BR30" s="675" t="s">
        <v>308</v>
      </c>
      <c r="BS30" s="692"/>
      <c r="BT30" s="692"/>
      <c r="BU30" s="692"/>
      <c r="BV30" s="692"/>
      <c r="BW30" s="692"/>
      <c r="BX30" s="692"/>
      <c r="BY30" s="692"/>
      <c r="BZ30" s="692"/>
      <c r="CA30" s="692"/>
      <c r="CB30" s="693"/>
      <c r="CD30" s="644"/>
      <c r="CE30" s="645"/>
      <c r="CF30" s="619" t="s">
        <v>309</v>
      </c>
      <c r="CG30" s="620"/>
      <c r="CH30" s="620"/>
      <c r="CI30" s="620"/>
      <c r="CJ30" s="620"/>
      <c r="CK30" s="620"/>
      <c r="CL30" s="620"/>
      <c r="CM30" s="620"/>
      <c r="CN30" s="620"/>
      <c r="CO30" s="620"/>
      <c r="CP30" s="620"/>
      <c r="CQ30" s="621"/>
      <c r="CR30" s="622">
        <v>1414071</v>
      </c>
      <c r="CS30" s="623"/>
      <c r="CT30" s="623"/>
      <c r="CU30" s="623"/>
      <c r="CV30" s="623"/>
      <c r="CW30" s="623"/>
      <c r="CX30" s="623"/>
      <c r="CY30" s="624"/>
      <c r="CZ30" s="625">
        <v>7.9</v>
      </c>
      <c r="DA30" s="634"/>
      <c r="DB30" s="634"/>
      <c r="DC30" s="635"/>
      <c r="DD30" s="628">
        <v>1392242</v>
      </c>
      <c r="DE30" s="623"/>
      <c r="DF30" s="623"/>
      <c r="DG30" s="623"/>
      <c r="DH30" s="623"/>
      <c r="DI30" s="623"/>
      <c r="DJ30" s="623"/>
      <c r="DK30" s="624"/>
      <c r="DL30" s="628">
        <v>1392242</v>
      </c>
      <c r="DM30" s="623"/>
      <c r="DN30" s="623"/>
      <c r="DO30" s="623"/>
      <c r="DP30" s="623"/>
      <c r="DQ30" s="623"/>
      <c r="DR30" s="623"/>
      <c r="DS30" s="623"/>
      <c r="DT30" s="623"/>
      <c r="DU30" s="623"/>
      <c r="DV30" s="624"/>
      <c r="DW30" s="625">
        <v>12.7</v>
      </c>
      <c r="DX30" s="634"/>
      <c r="DY30" s="634"/>
      <c r="DZ30" s="634"/>
      <c r="EA30" s="634"/>
      <c r="EB30" s="634"/>
      <c r="EC30" s="656"/>
    </row>
    <row r="31" spans="2:133" ht="11.25" customHeight="1" x14ac:dyDescent="0.15">
      <c r="B31" s="619" t="s">
        <v>310</v>
      </c>
      <c r="C31" s="620"/>
      <c r="D31" s="620"/>
      <c r="E31" s="620"/>
      <c r="F31" s="620"/>
      <c r="G31" s="620"/>
      <c r="H31" s="620"/>
      <c r="I31" s="620"/>
      <c r="J31" s="620"/>
      <c r="K31" s="620"/>
      <c r="L31" s="620"/>
      <c r="M31" s="620"/>
      <c r="N31" s="620"/>
      <c r="O31" s="620"/>
      <c r="P31" s="620"/>
      <c r="Q31" s="621"/>
      <c r="R31" s="622">
        <v>39504</v>
      </c>
      <c r="S31" s="623"/>
      <c r="T31" s="623"/>
      <c r="U31" s="623"/>
      <c r="V31" s="623"/>
      <c r="W31" s="623"/>
      <c r="X31" s="623"/>
      <c r="Y31" s="624"/>
      <c r="Z31" s="648">
        <v>0.2</v>
      </c>
      <c r="AA31" s="648"/>
      <c r="AB31" s="648"/>
      <c r="AC31" s="648"/>
      <c r="AD31" s="649" t="s">
        <v>129</v>
      </c>
      <c r="AE31" s="649"/>
      <c r="AF31" s="649"/>
      <c r="AG31" s="649"/>
      <c r="AH31" s="649"/>
      <c r="AI31" s="649"/>
      <c r="AJ31" s="649"/>
      <c r="AK31" s="649"/>
      <c r="AL31" s="625" t="s">
        <v>129</v>
      </c>
      <c r="AM31" s="626"/>
      <c r="AN31" s="626"/>
      <c r="AO31" s="650"/>
      <c r="AP31" s="687" t="s">
        <v>311</v>
      </c>
      <c r="AQ31" s="688"/>
      <c r="AR31" s="688"/>
      <c r="AS31" s="688"/>
      <c r="AT31" s="689" t="s">
        <v>312</v>
      </c>
      <c r="AU31" s="356"/>
      <c r="AV31" s="356"/>
      <c r="AW31" s="356"/>
      <c r="AX31" s="672" t="s">
        <v>190</v>
      </c>
      <c r="AY31" s="673"/>
      <c r="AZ31" s="673"/>
      <c r="BA31" s="673"/>
      <c r="BB31" s="673"/>
      <c r="BC31" s="673"/>
      <c r="BD31" s="673"/>
      <c r="BE31" s="673"/>
      <c r="BF31" s="674"/>
      <c r="BG31" s="683">
        <v>99.3</v>
      </c>
      <c r="BH31" s="684"/>
      <c r="BI31" s="684"/>
      <c r="BJ31" s="684"/>
      <c r="BK31" s="684"/>
      <c r="BL31" s="684"/>
      <c r="BM31" s="685">
        <v>97.7</v>
      </c>
      <c r="BN31" s="684"/>
      <c r="BO31" s="684"/>
      <c r="BP31" s="684"/>
      <c r="BQ31" s="686"/>
      <c r="BR31" s="683">
        <v>98</v>
      </c>
      <c r="BS31" s="684"/>
      <c r="BT31" s="684"/>
      <c r="BU31" s="684"/>
      <c r="BV31" s="684"/>
      <c r="BW31" s="684"/>
      <c r="BX31" s="685">
        <v>96.8</v>
      </c>
      <c r="BY31" s="684"/>
      <c r="BZ31" s="684"/>
      <c r="CA31" s="684"/>
      <c r="CB31" s="686"/>
      <c r="CD31" s="644"/>
      <c r="CE31" s="645"/>
      <c r="CF31" s="619" t="s">
        <v>313</v>
      </c>
      <c r="CG31" s="620"/>
      <c r="CH31" s="620"/>
      <c r="CI31" s="620"/>
      <c r="CJ31" s="620"/>
      <c r="CK31" s="620"/>
      <c r="CL31" s="620"/>
      <c r="CM31" s="620"/>
      <c r="CN31" s="620"/>
      <c r="CO31" s="620"/>
      <c r="CP31" s="620"/>
      <c r="CQ31" s="621"/>
      <c r="CR31" s="622">
        <v>49729</v>
      </c>
      <c r="CS31" s="632"/>
      <c r="CT31" s="632"/>
      <c r="CU31" s="632"/>
      <c r="CV31" s="632"/>
      <c r="CW31" s="632"/>
      <c r="CX31" s="632"/>
      <c r="CY31" s="633"/>
      <c r="CZ31" s="625">
        <v>0.3</v>
      </c>
      <c r="DA31" s="634"/>
      <c r="DB31" s="634"/>
      <c r="DC31" s="635"/>
      <c r="DD31" s="628">
        <v>49729</v>
      </c>
      <c r="DE31" s="632"/>
      <c r="DF31" s="632"/>
      <c r="DG31" s="632"/>
      <c r="DH31" s="632"/>
      <c r="DI31" s="632"/>
      <c r="DJ31" s="632"/>
      <c r="DK31" s="633"/>
      <c r="DL31" s="628">
        <v>49729</v>
      </c>
      <c r="DM31" s="632"/>
      <c r="DN31" s="632"/>
      <c r="DO31" s="632"/>
      <c r="DP31" s="632"/>
      <c r="DQ31" s="632"/>
      <c r="DR31" s="632"/>
      <c r="DS31" s="632"/>
      <c r="DT31" s="632"/>
      <c r="DU31" s="632"/>
      <c r="DV31" s="633"/>
      <c r="DW31" s="625">
        <v>0.5</v>
      </c>
      <c r="DX31" s="634"/>
      <c r="DY31" s="634"/>
      <c r="DZ31" s="634"/>
      <c r="EA31" s="634"/>
      <c r="EB31" s="634"/>
      <c r="EC31" s="656"/>
    </row>
    <row r="32" spans="2:133" ht="11.25" customHeight="1" x14ac:dyDescent="0.15">
      <c r="B32" s="619" t="s">
        <v>314</v>
      </c>
      <c r="C32" s="620"/>
      <c r="D32" s="620"/>
      <c r="E32" s="620"/>
      <c r="F32" s="620"/>
      <c r="G32" s="620"/>
      <c r="H32" s="620"/>
      <c r="I32" s="620"/>
      <c r="J32" s="620"/>
      <c r="K32" s="620"/>
      <c r="L32" s="620"/>
      <c r="M32" s="620"/>
      <c r="N32" s="620"/>
      <c r="O32" s="620"/>
      <c r="P32" s="620"/>
      <c r="Q32" s="621"/>
      <c r="R32" s="622">
        <v>2348884</v>
      </c>
      <c r="S32" s="623"/>
      <c r="T32" s="623"/>
      <c r="U32" s="623"/>
      <c r="V32" s="623"/>
      <c r="W32" s="623"/>
      <c r="X32" s="623"/>
      <c r="Y32" s="624"/>
      <c r="Z32" s="648">
        <v>12.4</v>
      </c>
      <c r="AA32" s="648"/>
      <c r="AB32" s="648"/>
      <c r="AC32" s="648"/>
      <c r="AD32" s="649" t="s">
        <v>129</v>
      </c>
      <c r="AE32" s="649"/>
      <c r="AF32" s="649"/>
      <c r="AG32" s="649"/>
      <c r="AH32" s="649"/>
      <c r="AI32" s="649"/>
      <c r="AJ32" s="649"/>
      <c r="AK32" s="649"/>
      <c r="AL32" s="625" t="s">
        <v>129</v>
      </c>
      <c r="AM32" s="626"/>
      <c r="AN32" s="626"/>
      <c r="AO32" s="650"/>
      <c r="AP32" s="662"/>
      <c r="AQ32" s="663"/>
      <c r="AR32" s="663"/>
      <c r="AS32" s="663"/>
      <c r="AT32" s="690"/>
      <c r="AU32" s="211" t="s">
        <v>315</v>
      </c>
      <c r="AX32" s="619" t="s">
        <v>316</v>
      </c>
      <c r="AY32" s="620"/>
      <c r="AZ32" s="620"/>
      <c r="BA32" s="620"/>
      <c r="BB32" s="620"/>
      <c r="BC32" s="620"/>
      <c r="BD32" s="620"/>
      <c r="BE32" s="620"/>
      <c r="BF32" s="621"/>
      <c r="BG32" s="682">
        <v>99.3</v>
      </c>
      <c r="BH32" s="632"/>
      <c r="BI32" s="632"/>
      <c r="BJ32" s="632"/>
      <c r="BK32" s="632"/>
      <c r="BL32" s="632"/>
      <c r="BM32" s="626">
        <v>98.1</v>
      </c>
      <c r="BN32" s="632"/>
      <c r="BO32" s="632"/>
      <c r="BP32" s="632"/>
      <c r="BQ32" s="660"/>
      <c r="BR32" s="682">
        <v>98.9</v>
      </c>
      <c r="BS32" s="632"/>
      <c r="BT32" s="632"/>
      <c r="BU32" s="632"/>
      <c r="BV32" s="632"/>
      <c r="BW32" s="632"/>
      <c r="BX32" s="626">
        <v>97.6</v>
      </c>
      <c r="BY32" s="632"/>
      <c r="BZ32" s="632"/>
      <c r="CA32" s="632"/>
      <c r="CB32" s="660"/>
      <c r="CD32" s="646"/>
      <c r="CE32" s="647"/>
      <c r="CF32" s="619" t="s">
        <v>317</v>
      </c>
      <c r="CG32" s="620"/>
      <c r="CH32" s="620"/>
      <c r="CI32" s="620"/>
      <c r="CJ32" s="620"/>
      <c r="CK32" s="620"/>
      <c r="CL32" s="620"/>
      <c r="CM32" s="620"/>
      <c r="CN32" s="620"/>
      <c r="CO32" s="620"/>
      <c r="CP32" s="620"/>
      <c r="CQ32" s="621"/>
      <c r="CR32" s="622" t="s">
        <v>129</v>
      </c>
      <c r="CS32" s="623"/>
      <c r="CT32" s="623"/>
      <c r="CU32" s="623"/>
      <c r="CV32" s="623"/>
      <c r="CW32" s="623"/>
      <c r="CX32" s="623"/>
      <c r="CY32" s="624"/>
      <c r="CZ32" s="625" t="s">
        <v>129</v>
      </c>
      <c r="DA32" s="634"/>
      <c r="DB32" s="634"/>
      <c r="DC32" s="635"/>
      <c r="DD32" s="628" t="s">
        <v>129</v>
      </c>
      <c r="DE32" s="623"/>
      <c r="DF32" s="623"/>
      <c r="DG32" s="623"/>
      <c r="DH32" s="623"/>
      <c r="DI32" s="623"/>
      <c r="DJ32" s="623"/>
      <c r="DK32" s="624"/>
      <c r="DL32" s="628" t="s">
        <v>129</v>
      </c>
      <c r="DM32" s="623"/>
      <c r="DN32" s="623"/>
      <c r="DO32" s="623"/>
      <c r="DP32" s="623"/>
      <c r="DQ32" s="623"/>
      <c r="DR32" s="623"/>
      <c r="DS32" s="623"/>
      <c r="DT32" s="623"/>
      <c r="DU32" s="623"/>
      <c r="DV32" s="624"/>
      <c r="DW32" s="625" t="s">
        <v>129</v>
      </c>
      <c r="DX32" s="634"/>
      <c r="DY32" s="634"/>
      <c r="DZ32" s="634"/>
      <c r="EA32" s="634"/>
      <c r="EB32" s="634"/>
      <c r="EC32" s="656"/>
    </row>
    <row r="33" spans="2:133" ht="11.25" customHeight="1" x14ac:dyDescent="0.15">
      <c r="B33" s="679" t="s">
        <v>318</v>
      </c>
      <c r="C33" s="680"/>
      <c r="D33" s="680"/>
      <c r="E33" s="680"/>
      <c r="F33" s="680"/>
      <c r="G33" s="680"/>
      <c r="H33" s="680"/>
      <c r="I33" s="680"/>
      <c r="J33" s="680"/>
      <c r="K33" s="680"/>
      <c r="L33" s="680"/>
      <c r="M33" s="680"/>
      <c r="N33" s="680"/>
      <c r="O33" s="680"/>
      <c r="P33" s="680"/>
      <c r="Q33" s="681"/>
      <c r="R33" s="622" t="s">
        <v>129</v>
      </c>
      <c r="S33" s="623"/>
      <c r="T33" s="623"/>
      <c r="U33" s="623"/>
      <c r="V33" s="623"/>
      <c r="W33" s="623"/>
      <c r="X33" s="623"/>
      <c r="Y33" s="624"/>
      <c r="Z33" s="648" t="s">
        <v>129</v>
      </c>
      <c r="AA33" s="648"/>
      <c r="AB33" s="648"/>
      <c r="AC33" s="648"/>
      <c r="AD33" s="649" t="s">
        <v>129</v>
      </c>
      <c r="AE33" s="649"/>
      <c r="AF33" s="649"/>
      <c r="AG33" s="649"/>
      <c r="AH33" s="649"/>
      <c r="AI33" s="649"/>
      <c r="AJ33" s="649"/>
      <c r="AK33" s="649"/>
      <c r="AL33" s="625" t="s">
        <v>129</v>
      </c>
      <c r="AM33" s="626"/>
      <c r="AN33" s="626"/>
      <c r="AO33" s="650"/>
      <c r="AP33" s="664"/>
      <c r="AQ33" s="665"/>
      <c r="AR33" s="665"/>
      <c r="AS33" s="665"/>
      <c r="AT33" s="691"/>
      <c r="AU33" s="355"/>
      <c r="AV33" s="355"/>
      <c r="AW33" s="355"/>
      <c r="AX33" s="599" t="s">
        <v>319</v>
      </c>
      <c r="AY33" s="600"/>
      <c r="AZ33" s="600"/>
      <c r="BA33" s="600"/>
      <c r="BB33" s="600"/>
      <c r="BC33" s="600"/>
      <c r="BD33" s="600"/>
      <c r="BE33" s="600"/>
      <c r="BF33" s="601"/>
      <c r="BG33" s="678">
        <v>99.1</v>
      </c>
      <c r="BH33" s="603"/>
      <c r="BI33" s="603"/>
      <c r="BJ33" s="603"/>
      <c r="BK33" s="603"/>
      <c r="BL33" s="603"/>
      <c r="BM33" s="640">
        <v>97.2</v>
      </c>
      <c r="BN33" s="603"/>
      <c r="BO33" s="603"/>
      <c r="BP33" s="603"/>
      <c r="BQ33" s="651"/>
      <c r="BR33" s="678">
        <v>97.2</v>
      </c>
      <c r="BS33" s="603"/>
      <c r="BT33" s="603"/>
      <c r="BU33" s="603"/>
      <c r="BV33" s="603"/>
      <c r="BW33" s="603"/>
      <c r="BX33" s="640">
        <v>96</v>
      </c>
      <c r="BY33" s="603"/>
      <c r="BZ33" s="603"/>
      <c r="CA33" s="603"/>
      <c r="CB33" s="651"/>
      <c r="CD33" s="619" t="s">
        <v>320</v>
      </c>
      <c r="CE33" s="620"/>
      <c r="CF33" s="620"/>
      <c r="CG33" s="620"/>
      <c r="CH33" s="620"/>
      <c r="CI33" s="620"/>
      <c r="CJ33" s="620"/>
      <c r="CK33" s="620"/>
      <c r="CL33" s="620"/>
      <c r="CM33" s="620"/>
      <c r="CN33" s="620"/>
      <c r="CO33" s="620"/>
      <c r="CP33" s="620"/>
      <c r="CQ33" s="621"/>
      <c r="CR33" s="622">
        <v>9542004</v>
      </c>
      <c r="CS33" s="632"/>
      <c r="CT33" s="632"/>
      <c r="CU33" s="632"/>
      <c r="CV33" s="632"/>
      <c r="CW33" s="632"/>
      <c r="CX33" s="632"/>
      <c r="CY33" s="633"/>
      <c r="CZ33" s="625">
        <v>53.2</v>
      </c>
      <c r="DA33" s="634"/>
      <c r="DB33" s="634"/>
      <c r="DC33" s="635"/>
      <c r="DD33" s="628">
        <v>6860491</v>
      </c>
      <c r="DE33" s="632"/>
      <c r="DF33" s="632"/>
      <c r="DG33" s="632"/>
      <c r="DH33" s="632"/>
      <c r="DI33" s="632"/>
      <c r="DJ33" s="632"/>
      <c r="DK33" s="633"/>
      <c r="DL33" s="628">
        <v>5203035</v>
      </c>
      <c r="DM33" s="632"/>
      <c r="DN33" s="632"/>
      <c r="DO33" s="632"/>
      <c r="DP33" s="632"/>
      <c r="DQ33" s="632"/>
      <c r="DR33" s="632"/>
      <c r="DS33" s="632"/>
      <c r="DT33" s="632"/>
      <c r="DU33" s="632"/>
      <c r="DV33" s="633"/>
      <c r="DW33" s="625">
        <v>47.3</v>
      </c>
      <c r="DX33" s="634"/>
      <c r="DY33" s="634"/>
      <c r="DZ33" s="634"/>
      <c r="EA33" s="634"/>
      <c r="EB33" s="634"/>
      <c r="EC33" s="656"/>
    </row>
    <row r="34" spans="2:133" ht="11.25" customHeight="1" x14ac:dyDescent="0.15">
      <c r="B34" s="619" t="s">
        <v>321</v>
      </c>
      <c r="C34" s="620"/>
      <c r="D34" s="620"/>
      <c r="E34" s="620"/>
      <c r="F34" s="620"/>
      <c r="G34" s="620"/>
      <c r="H34" s="620"/>
      <c r="I34" s="620"/>
      <c r="J34" s="620"/>
      <c r="K34" s="620"/>
      <c r="L34" s="620"/>
      <c r="M34" s="620"/>
      <c r="N34" s="620"/>
      <c r="O34" s="620"/>
      <c r="P34" s="620"/>
      <c r="Q34" s="621"/>
      <c r="R34" s="622">
        <v>1029766</v>
      </c>
      <c r="S34" s="623"/>
      <c r="T34" s="623"/>
      <c r="U34" s="623"/>
      <c r="V34" s="623"/>
      <c r="W34" s="623"/>
      <c r="X34" s="623"/>
      <c r="Y34" s="624"/>
      <c r="Z34" s="648">
        <v>5.4</v>
      </c>
      <c r="AA34" s="648"/>
      <c r="AB34" s="648"/>
      <c r="AC34" s="648"/>
      <c r="AD34" s="649" t="s">
        <v>129</v>
      </c>
      <c r="AE34" s="649"/>
      <c r="AF34" s="649"/>
      <c r="AG34" s="649"/>
      <c r="AH34" s="649"/>
      <c r="AI34" s="649"/>
      <c r="AJ34" s="649"/>
      <c r="AK34" s="649"/>
      <c r="AL34" s="625" t="s">
        <v>129</v>
      </c>
      <c r="AM34" s="626"/>
      <c r="AN34" s="626"/>
      <c r="AO34" s="650"/>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9" t="s">
        <v>322</v>
      </c>
      <c r="CE34" s="620"/>
      <c r="CF34" s="620"/>
      <c r="CG34" s="620"/>
      <c r="CH34" s="620"/>
      <c r="CI34" s="620"/>
      <c r="CJ34" s="620"/>
      <c r="CK34" s="620"/>
      <c r="CL34" s="620"/>
      <c r="CM34" s="620"/>
      <c r="CN34" s="620"/>
      <c r="CO34" s="620"/>
      <c r="CP34" s="620"/>
      <c r="CQ34" s="621"/>
      <c r="CR34" s="622">
        <v>2305621</v>
      </c>
      <c r="CS34" s="623"/>
      <c r="CT34" s="623"/>
      <c r="CU34" s="623"/>
      <c r="CV34" s="623"/>
      <c r="CW34" s="623"/>
      <c r="CX34" s="623"/>
      <c r="CY34" s="624"/>
      <c r="CZ34" s="625">
        <v>12.8</v>
      </c>
      <c r="DA34" s="634"/>
      <c r="DB34" s="634"/>
      <c r="DC34" s="635"/>
      <c r="DD34" s="628">
        <v>1479927</v>
      </c>
      <c r="DE34" s="623"/>
      <c r="DF34" s="623"/>
      <c r="DG34" s="623"/>
      <c r="DH34" s="623"/>
      <c r="DI34" s="623"/>
      <c r="DJ34" s="623"/>
      <c r="DK34" s="624"/>
      <c r="DL34" s="628">
        <v>1234166</v>
      </c>
      <c r="DM34" s="623"/>
      <c r="DN34" s="623"/>
      <c r="DO34" s="623"/>
      <c r="DP34" s="623"/>
      <c r="DQ34" s="623"/>
      <c r="DR34" s="623"/>
      <c r="DS34" s="623"/>
      <c r="DT34" s="623"/>
      <c r="DU34" s="623"/>
      <c r="DV34" s="624"/>
      <c r="DW34" s="625">
        <v>11.2</v>
      </c>
      <c r="DX34" s="634"/>
      <c r="DY34" s="634"/>
      <c r="DZ34" s="634"/>
      <c r="EA34" s="634"/>
      <c r="EB34" s="634"/>
      <c r="EC34" s="656"/>
    </row>
    <row r="35" spans="2:133" ht="11.25" customHeight="1" x14ac:dyDescent="0.15">
      <c r="B35" s="619" t="s">
        <v>323</v>
      </c>
      <c r="C35" s="620"/>
      <c r="D35" s="620"/>
      <c r="E35" s="620"/>
      <c r="F35" s="620"/>
      <c r="G35" s="620"/>
      <c r="H35" s="620"/>
      <c r="I35" s="620"/>
      <c r="J35" s="620"/>
      <c r="K35" s="620"/>
      <c r="L35" s="620"/>
      <c r="M35" s="620"/>
      <c r="N35" s="620"/>
      <c r="O35" s="620"/>
      <c r="P35" s="620"/>
      <c r="Q35" s="621"/>
      <c r="R35" s="622">
        <v>29722</v>
      </c>
      <c r="S35" s="623"/>
      <c r="T35" s="623"/>
      <c r="U35" s="623"/>
      <c r="V35" s="623"/>
      <c r="W35" s="623"/>
      <c r="X35" s="623"/>
      <c r="Y35" s="624"/>
      <c r="Z35" s="648">
        <v>0.2</v>
      </c>
      <c r="AA35" s="648"/>
      <c r="AB35" s="648"/>
      <c r="AC35" s="648"/>
      <c r="AD35" s="649">
        <v>6979</v>
      </c>
      <c r="AE35" s="649"/>
      <c r="AF35" s="649"/>
      <c r="AG35" s="649"/>
      <c r="AH35" s="649"/>
      <c r="AI35" s="649"/>
      <c r="AJ35" s="649"/>
      <c r="AK35" s="649"/>
      <c r="AL35" s="625">
        <v>0.1</v>
      </c>
      <c r="AM35" s="626"/>
      <c r="AN35" s="626"/>
      <c r="AO35" s="650"/>
      <c r="AP35" s="216"/>
      <c r="AQ35" s="675" t="s">
        <v>324</v>
      </c>
      <c r="AR35" s="676"/>
      <c r="AS35" s="676"/>
      <c r="AT35" s="676"/>
      <c r="AU35" s="676"/>
      <c r="AV35" s="676"/>
      <c r="AW35" s="676"/>
      <c r="AX35" s="676"/>
      <c r="AY35" s="676"/>
      <c r="AZ35" s="676"/>
      <c r="BA35" s="676"/>
      <c r="BB35" s="676"/>
      <c r="BC35" s="676"/>
      <c r="BD35" s="676"/>
      <c r="BE35" s="676"/>
      <c r="BF35" s="677"/>
      <c r="BG35" s="675" t="s">
        <v>325</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19" t="s">
        <v>326</v>
      </c>
      <c r="CE35" s="620"/>
      <c r="CF35" s="620"/>
      <c r="CG35" s="620"/>
      <c r="CH35" s="620"/>
      <c r="CI35" s="620"/>
      <c r="CJ35" s="620"/>
      <c r="CK35" s="620"/>
      <c r="CL35" s="620"/>
      <c r="CM35" s="620"/>
      <c r="CN35" s="620"/>
      <c r="CO35" s="620"/>
      <c r="CP35" s="620"/>
      <c r="CQ35" s="621"/>
      <c r="CR35" s="622">
        <v>713906</v>
      </c>
      <c r="CS35" s="632"/>
      <c r="CT35" s="632"/>
      <c r="CU35" s="632"/>
      <c r="CV35" s="632"/>
      <c r="CW35" s="632"/>
      <c r="CX35" s="632"/>
      <c r="CY35" s="633"/>
      <c r="CZ35" s="625">
        <v>4</v>
      </c>
      <c r="DA35" s="634"/>
      <c r="DB35" s="634"/>
      <c r="DC35" s="635"/>
      <c r="DD35" s="628">
        <v>653171</v>
      </c>
      <c r="DE35" s="632"/>
      <c r="DF35" s="632"/>
      <c r="DG35" s="632"/>
      <c r="DH35" s="632"/>
      <c r="DI35" s="632"/>
      <c r="DJ35" s="632"/>
      <c r="DK35" s="633"/>
      <c r="DL35" s="628">
        <v>239433</v>
      </c>
      <c r="DM35" s="632"/>
      <c r="DN35" s="632"/>
      <c r="DO35" s="632"/>
      <c r="DP35" s="632"/>
      <c r="DQ35" s="632"/>
      <c r="DR35" s="632"/>
      <c r="DS35" s="632"/>
      <c r="DT35" s="632"/>
      <c r="DU35" s="632"/>
      <c r="DV35" s="633"/>
      <c r="DW35" s="625">
        <v>2.2000000000000002</v>
      </c>
      <c r="DX35" s="634"/>
      <c r="DY35" s="634"/>
      <c r="DZ35" s="634"/>
      <c r="EA35" s="634"/>
      <c r="EB35" s="634"/>
      <c r="EC35" s="656"/>
    </row>
    <row r="36" spans="2:133" ht="11.25" customHeight="1" x14ac:dyDescent="0.15">
      <c r="B36" s="619" t="s">
        <v>327</v>
      </c>
      <c r="C36" s="620"/>
      <c r="D36" s="620"/>
      <c r="E36" s="620"/>
      <c r="F36" s="620"/>
      <c r="G36" s="620"/>
      <c r="H36" s="620"/>
      <c r="I36" s="620"/>
      <c r="J36" s="620"/>
      <c r="K36" s="620"/>
      <c r="L36" s="620"/>
      <c r="M36" s="620"/>
      <c r="N36" s="620"/>
      <c r="O36" s="620"/>
      <c r="P36" s="620"/>
      <c r="Q36" s="621"/>
      <c r="R36" s="622">
        <v>130791</v>
      </c>
      <c r="S36" s="623"/>
      <c r="T36" s="623"/>
      <c r="U36" s="623"/>
      <c r="V36" s="623"/>
      <c r="W36" s="623"/>
      <c r="X36" s="623"/>
      <c r="Y36" s="624"/>
      <c r="Z36" s="648">
        <v>0.7</v>
      </c>
      <c r="AA36" s="648"/>
      <c r="AB36" s="648"/>
      <c r="AC36" s="648"/>
      <c r="AD36" s="649" t="s">
        <v>129</v>
      </c>
      <c r="AE36" s="649"/>
      <c r="AF36" s="649"/>
      <c r="AG36" s="649"/>
      <c r="AH36" s="649"/>
      <c r="AI36" s="649"/>
      <c r="AJ36" s="649"/>
      <c r="AK36" s="649"/>
      <c r="AL36" s="625" t="s">
        <v>129</v>
      </c>
      <c r="AM36" s="626"/>
      <c r="AN36" s="626"/>
      <c r="AO36" s="650"/>
      <c r="AP36" s="216"/>
      <c r="AQ36" s="666" t="s">
        <v>328</v>
      </c>
      <c r="AR36" s="667"/>
      <c r="AS36" s="667"/>
      <c r="AT36" s="667"/>
      <c r="AU36" s="667"/>
      <c r="AV36" s="667"/>
      <c r="AW36" s="667"/>
      <c r="AX36" s="667"/>
      <c r="AY36" s="668"/>
      <c r="AZ36" s="669">
        <v>2893355</v>
      </c>
      <c r="BA36" s="670"/>
      <c r="BB36" s="670"/>
      <c r="BC36" s="670"/>
      <c r="BD36" s="670"/>
      <c r="BE36" s="670"/>
      <c r="BF36" s="671"/>
      <c r="BG36" s="672" t="s">
        <v>329</v>
      </c>
      <c r="BH36" s="673"/>
      <c r="BI36" s="673"/>
      <c r="BJ36" s="673"/>
      <c r="BK36" s="673"/>
      <c r="BL36" s="673"/>
      <c r="BM36" s="673"/>
      <c r="BN36" s="673"/>
      <c r="BO36" s="673"/>
      <c r="BP36" s="673"/>
      <c r="BQ36" s="673"/>
      <c r="BR36" s="673"/>
      <c r="BS36" s="673"/>
      <c r="BT36" s="673"/>
      <c r="BU36" s="674"/>
      <c r="BV36" s="669">
        <v>15231</v>
      </c>
      <c r="BW36" s="670"/>
      <c r="BX36" s="670"/>
      <c r="BY36" s="670"/>
      <c r="BZ36" s="670"/>
      <c r="CA36" s="670"/>
      <c r="CB36" s="671"/>
      <c r="CD36" s="619" t="s">
        <v>330</v>
      </c>
      <c r="CE36" s="620"/>
      <c r="CF36" s="620"/>
      <c r="CG36" s="620"/>
      <c r="CH36" s="620"/>
      <c r="CI36" s="620"/>
      <c r="CJ36" s="620"/>
      <c r="CK36" s="620"/>
      <c r="CL36" s="620"/>
      <c r="CM36" s="620"/>
      <c r="CN36" s="620"/>
      <c r="CO36" s="620"/>
      <c r="CP36" s="620"/>
      <c r="CQ36" s="621"/>
      <c r="CR36" s="622">
        <v>4127702</v>
      </c>
      <c r="CS36" s="623"/>
      <c r="CT36" s="623"/>
      <c r="CU36" s="623"/>
      <c r="CV36" s="623"/>
      <c r="CW36" s="623"/>
      <c r="CX36" s="623"/>
      <c r="CY36" s="624"/>
      <c r="CZ36" s="625">
        <v>23</v>
      </c>
      <c r="DA36" s="634"/>
      <c r="DB36" s="634"/>
      <c r="DC36" s="635"/>
      <c r="DD36" s="628">
        <v>3474180</v>
      </c>
      <c r="DE36" s="623"/>
      <c r="DF36" s="623"/>
      <c r="DG36" s="623"/>
      <c r="DH36" s="623"/>
      <c r="DI36" s="623"/>
      <c r="DJ36" s="623"/>
      <c r="DK36" s="624"/>
      <c r="DL36" s="628">
        <v>2703341</v>
      </c>
      <c r="DM36" s="623"/>
      <c r="DN36" s="623"/>
      <c r="DO36" s="623"/>
      <c r="DP36" s="623"/>
      <c r="DQ36" s="623"/>
      <c r="DR36" s="623"/>
      <c r="DS36" s="623"/>
      <c r="DT36" s="623"/>
      <c r="DU36" s="623"/>
      <c r="DV36" s="624"/>
      <c r="DW36" s="625">
        <v>24.6</v>
      </c>
      <c r="DX36" s="634"/>
      <c r="DY36" s="634"/>
      <c r="DZ36" s="634"/>
      <c r="EA36" s="634"/>
      <c r="EB36" s="634"/>
      <c r="EC36" s="656"/>
    </row>
    <row r="37" spans="2:133" ht="11.25" customHeight="1" x14ac:dyDescent="0.15">
      <c r="B37" s="619" t="s">
        <v>331</v>
      </c>
      <c r="C37" s="620"/>
      <c r="D37" s="620"/>
      <c r="E37" s="620"/>
      <c r="F37" s="620"/>
      <c r="G37" s="620"/>
      <c r="H37" s="620"/>
      <c r="I37" s="620"/>
      <c r="J37" s="620"/>
      <c r="K37" s="620"/>
      <c r="L37" s="620"/>
      <c r="M37" s="620"/>
      <c r="N37" s="620"/>
      <c r="O37" s="620"/>
      <c r="P37" s="620"/>
      <c r="Q37" s="621"/>
      <c r="R37" s="622">
        <v>356076</v>
      </c>
      <c r="S37" s="623"/>
      <c r="T37" s="623"/>
      <c r="U37" s="623"/>
      <c r="V37" s="623"/>
      <c r="W37" s="623"/>
      <c r="X37" s="623"/>
      <c r="Y37" s="624"/>
      <c r="Z37" s="648">
        <v>1.9</v>
      </c>
      <c r="AA37" s="648"/>
      <c r="AB37" s="648"/>
      <c r="AC37" s="648"/>
      <c r="AD37" s="649" t="s">
        <v>129</v>
      </c>
      <c r="AE37" s="649"/>
      <c r="AF37" s="649"/>
      <c r="AG37" s="649"/>
      <c r="AH37" s="649"/>
      <c r="AI37" s="649"/>
      <c r="AJ37" s="649"/>
      <c r="AK37" s="649"/>
      <c r="AL37" s="625" t="s">
        <v>129</v>
      </c>
      <c r="AM37" s="626"/>
      <c r="AN37" s="626"/>
      <c r="AO37" s="650"/>
      <c r="AQ37" s="657" t="s">
        <v>332</v>
      </c>
      <c r="AR37" s="658"/>
      <c r="AS37" s="658"/>
      <c r="AT37" s="658"/>
      <c r="AU37" s="658"/>
      <c r="AV37" s="658"/>
      <c r="AW37" s="658"/>
      <c r="AX37" s="658"/>
      <c r="AY37" s="659"/>
      <c r="AZ37" s="622">
        <v>882430</v>
      </c>
      <c r="BA37" s="623"/>
      <c r="BB37" s="623"/>
      <c r="BC37" s="623"/>
      <c r="BD37" s="632"/>
      <c r="BE37" s="632"/>
      <c r="BF37" s="660"/>
      <c r="BG37" s="619" t="s">
        <v>333</v>
      </c>
      <c r="BH37" s="620"/>
      <c r="BI37" s="620"/>
      <c r="BJ37" s="620"/>
      <c r="BK37" s="620"/>
      <c r="BL37" s="620"/>
      <c r="BM37" s="620"/>
      <c r="BN37" s="620"/>
      <c r="BO37" s="620"/>
      <c r="BP37" s="620"/>
      <c r="BQ37" s="620"/>
      <c r="BR37" s="620"/>
      <c r="BS37" s="620"/>
      <c r="BT37" s="620"/>
      <c r="BU37" s="621"/>
      <c r="BV37" s="622">
        <v>-29104</v>
      </c>
      <c r="BW37" s="623"/>
      <c r="BX37" s="623"/>
      <c r="BY37" s="623"/>
      <c r="BZ37" s="623"/>
      <c r="CA37" s="623"/>
      <c r="CB37" s="661"/>
      <c r="CD37" s="619" t="s">
        <v>334</v>
      </c>
      <c r="CE37" s="620"/>
      <c r="CF37" s="620"/>
      <c r="CG37" s="620"/>
      <c r="CH37" s="620"/>
      <c r="CI37" s="620"/>
      <c r="CJ37" s="620"/>
      <c r="CK37" s="620"/>
      <c r="CL37" s="620"/>
      <c r="CM37" s="620"/>
      <c r="CN37" s="620"/>
      <c r="CO37" s="620"/>
      <c r="CP37" s="620"/>
      <c r="CQ37" s="621"/>
      <c r="CR37" s="622">
        <v>939439</v>
      </c>
      <c r="CS37" s="632"/>
      <c r="CT37" s="632"/>
      <c r="CU37" s="632"/>
      <c r="CV37" s="632"/>
      <c r="CW37" s="632"/>
      <c r="CX37" s="632"/>
      <c r="CY37" s="633"/>
      <c r="CZ37" s="625">
        <v>5.2</v>
      </c>
      <c r="DA37" s="634"/>
      <c r="DB37" s="634"/>
      <c r="DC37" s="635"/>
      <c r="DD37" s="628">
        <v>798439</v>
      </c>
      <c r="DE37" s="632"/>
      <c r="DF37" s="632"/>
      <c r="DG37" s="632"/>
      <c r="DH37" s="632"/>
      <c r="DI37" s="632"/>
      <c r="DJ37" s="632"/>
      <c r="DK37" s="633"/>
      <c r="DL37" s="628">
        <v>692641</v>
      </c>
      <c r="DM37" s="632"/>
      <c r="DN37" s="632"/>
      <c r="DO37" s="632"/>
      <c r="DP37" s="632"/>
      <c r="DQ37" s="632"/>
      <c r="DR37" s="632"/>
      <c r="DS37" s="632"/>
      <c r="DT37" s="632"/>
      <c r="DU37" s="632"/>
      <c r="DV37" s="633"/>
      <c r="DW37" s="625">
        <v>6.3</v>
      </c>
      <c r="DX37" s="634"/>
      <c r="DY37" s="634"/>
      <c r="DZ37" s="634"/>
      <c r="EA37" s="634"/>
      <c r="EB37" s="634"/>
      <c r="EC37" s="656"/>
    </row>
    <row r="38" spans="2:133" ht="11.25" customHeight="1" x14ac:dyDescent="0.15">
      <c r="B38" s="619" t="s">
        <v>335</v>
      </c>
      <c r="C38" s="620"/>
      <c r="D38" s="620"/>
      <c r="E38" s="620"/>
      <c r="F38" s="620"/>
      <c r="G38" s="620"/>
      <c r="H38" s="620"/>
      <c r="I38" s="620"/>
      <c r="J38" s="620"/>
      <c r="K38" s="620"/>
      <c r="L38" s="620"/>
      <c r="M38" s="620"/>
      <c r="N38" s="620"/>
      <c r="O38" s="620"/>
      <c r="P38" s="620"/>
      <c r="Q38" s="621"/>
      <c r="R38" s="622">
        <v>780316</v>
      </c>
      <c r="S38" s="623"/>
      <c r="T38" s="623"/>
      <c r="U38" s="623"/>
      <c r="V38" s="623"/>
      <c r="W38" s="623"/>
      <c r="X38" s="623"/>
      <c r="Y38" s="624"/>
      <c r="Z38" s="648">
        <v>4.0999999999999996</v>
      </c>
      <c r="AA38" s="648"/>
      <c r="AB38" s="648"/>
      <c r="AC38" s="648"/>
      <c r="AD38" s="649" t="s">
        <v>129</v>
      </c>
      <c r="AE38" s="649"/>
      <c r="AF38" s="649"/>
      <c r="AG38" s="649"/>
      <c r="AH38" s="649"/>
      <c r="AI38" s="649"/>
      <c r="AJ38" s="649"/>
      <c r="AK38" s="649"/>
      <c r="AL38" s="625" t="s">
        <v>129</v>
      </c>
      <c r="AM38" s="626"/>
      <c r="AN38" s="626"/>
      <c r="AO38" s="650"/>
      <c r="AQ38" s="657" t="s">
        <v>336</v>
      </c>
      <c r="AR38" s="658"/>
      <c r="AS38" s="658"/>
      <c r="AT38" s="658"/>
      <c r="AU38" s="658"/>
      <c r="AV38" s="658"/>
      <c r="AW38" s="658"/>
      <c r="AX38" s="658"/>
      <c r="AY38" s="659"/>
      <c r="AZ38" s="622">
        <v>686035</v>
      </c>
      <c r="BA38" s="623"/>
      <c r="BB38" s="623"/>
      <c r="BC38" s="623"/>
      <c r="BD38" s="632"/>
      <c r="BE38" s="632"/>
      <c r="BF38" s="660"/>
      <c r="BG38" s="619" t="s">
        <v>337</v>
      </c>
      <c r="BH38" s="620"/>
      <c r="BI38" s="620"/>
      <c r="BJ38" s="620"/>
      <c r="BK38" s="620"/>
      <c r="BL38" s="620"/>
      <c r="BM38" s="620"/>
      <c r="BN38" s="620"/>
      <c r="BO38" s="620"/>
      <c r="BP38" s="620"/>
      <c r="BQ38" s="620"/>
      <c r="BR38" s="620"/>
      <c r="BS38" s="620"/>
      <c r="BT38" s="620"/>
      <c r="BU38" s="621"/>
      <c r="BV38" s="622">
        <v>3903</v>
      </c>
      <c r="BW38" s="623"/>
      <c r="BX38" s="623"/>
      <c r="BY38" s="623"/>
      <c r="BZ38" s="623"/>
      <c r="CA38" s="623"/>
      <c r="CB38" s="661"/>
      <c r="CD38" s="619" t="s">
        <v>338</v>
      </c>
      <c r="CE38" s="620"/>
      <c r="CF38" s="620"/>
      <c r="CG38" s="620"/>
      <c r="CH38" s="620"/>
      <c r="CI38" s="620"/>
      <c r="CJ38" s="620"/>
      <c r="CK38" s="620"/>
      <c r="CL38" s="620"/>
      <c r="CM38" s="620"/>
      <c r="CN38" s="620"/>
      <c r="CO38" s="620"/>
      <c r="CP38" s="620"/>
      <c r="CQ38" s="621"/>
      <c r="CR38" s="622">
        <v>1307773</v>
      </c>
      <c r="CS38" s="623"/>
      <c r="CT38" s="623"/>
      <c r="CU38" s="623"/>
      <c r="CV38" s="623"/>
      <c r="CW38" s="623"/>
      <c r="CX38" s="623"/>
      <c r="CY38" s="624"/>
      <c r="CZ38" s="625">
        <v>7.3</v>
      </c>
      <c r="DA38" s="634"/>
      <c r="DB38" s="634"/>
      <c r="DC38" s="635"/>
      <c r="DD38" s="628">
        <v>1061258</v>
      </c>
      <c r="DE38" s="623"/>
      <c r="DF38" s="623"/>
      <c r="DG38" s="623"/>
      <c r="DH38" s="623"/>
      <c r="DI38" s="623"/>
      <c r="DJ38" s="623"/>
      <c r="DK38" s="624"/>
      <c r="DL38" s="628">
        <v>1026095</v>
      </c>
      <c r="DM38" s="623"/>
      <c r="DN38" s="623"/>
      <c r="DO38" s="623"/>
      <c r="DP38" s="623"/>
      <c r="DQ38" s="623"/>
      <c r="DR38" s="623"/>
      <c r="DS38" s="623"/>
      <c r="DT38" s="623"/>
      <c r="DU38" s="623"/>
      <c r="DV38" s="624"/>
      <c r="DW38" s="625">
        <v>9.3000000000000007</v>
      </c>
      <c r="DX38" s="634"/>
      <c r="DY38" s="634"/>
      <c r="DZ38" s="634"/>
      <c r="EA38" s="634"/>
      <c r="EB38" s="634"/>
      <c r="EC38" s="656"/>
    </row>
    <row r="39" spans="2:133" ht="11.25" customHeight="1" x14ac:dyDescent="0.15">
      <c r="B39" s="619" t="s">
        <v>339</v>
      </c>
      <c r="C39" s="620"/>
      <c r="D39" s="620"/>
      <c r="E39" s="620"/>
      <c r="F39" s="620"/>
      <c r="G39" s="620"/>
      <c r="H39" s="620"/>
      <c r="I39" s="620"/>
      <c r="J39" s="620"/>
      <c r="K39" s="620"/>
      <c r="L39" s="620"/>
      <c r="M39" s="620"/>
      <c r="N39" s="620"/>
      <c r="O39" s="620"/>
      <c r="P39" s="620"/>
      <c r="Q39" s="621"/>
      <c r="R39" s="622">
        <v>1308428</v>
      </c>
      <c r="S39" s="623"/>
      <c r="T39" s="623"/>
      <c r="U39" s="623"/>
      <c r="V39" s="623"/>
      <c r="W39" s="623"/>
      <c r="X39" s="623"/>
      <c r="Y39" s="624"/>
      <c r="Z39" s="648">
        <v>6.9</v>
      </c>
      <c r="AA39" s="648"/>
      <c r="AB39" s="648"/>
      <c r="AC39" s="648"/>
      <c r="AD39" s="649">
        <v>14487</v>
      </c>
      <c r="AE39" s="649"/>
      <c r="AF39" s="649"/>
      <c r="AG39" s="649"/>
      <c r="AH39" s="649"/>
      <c r="AI39" s="649"/>
      <c r="AJ39" s="649"/>
      <c r="AK39" s="649"/>
      <c r="AL39" s="625">
        <v>0.1</v>
      </c>
      <c r="AM39" s="626"/>
      <c r="AN39" s="626"/>
      <c r="AO39" s="650"/>
      <c r="AQ39" s="657" t="s">
        <v>340</v>
      </c>
      <c r="AR39" s="658"/>
      <c r="AS39" s="658"/>
      <c r="AT39" s="658"/>
      <c r="AU39" s="658"/>
      <c r="AV39" s="658"/>
      <c r="AW39" s="658"/>
      <c r="AX39" s="658"/>
      <c r="AY39" s="659"/>
      <c r="AZ39" s="622">
        <v>125501</v>
      </c>
      <c r="BA39" s="623"/>
      <c r="BB39" s="623"/>
      <c r="BC39" s="623"/>
      <c r="BD39" s="632"/>
      <c r="BE39" s="632"/>
      <c r="BF39" s="660"/>
      <c r="BG39" s="619" t="s">
        <v>341</v>
      </c>
      <c r="BH39" s="620"/>
      <c r="BI39" s="620"/>
      <c r="BJ39" s="620"/>
      <c r="BK39" s="620"/>
      <c r="BL39" s="620"/>
      <c r="BM39" s="620"/>
      <c r="BN39" s="620"/>
      <c r="BO39" s="620"/>
      <c r="BP39" s="620"/>
      <c r="BQ39" s="620"/>
      <c r="BR39" s="620"/>
      <c r="BS39" s="620"/>
      <c r="BT39" s="620"/>
      <c r="BU39" s="621"/>
      <c r="BV39" s="622">
        <v>5970</v>
      </c>
      <c r="BW39" s="623"/>
      <c r="BX39" s="623"/>
      <c r="BY39" s="623"/>
      <c r="BZ39" s="623"/>
      <c r="CA39" s="623"/>
      <c r="CB39" s="661"/>
      <c r="CD39" s="619" t="s">
        <v>342</v>
      </c>
      <c r="CE39" s="620"/>
      <c r="CF39" s="620"/>
      <c r="CG39" s="620"/>
      <c r="CH39" s="620"/>
      <c r="CI39" s="620"/>
      <c r="CJ39" s="620"/>
      <c r="CK39" s="620"/>
      <c r="CL39" s="620"/>
      <c r="CM39" s="620"/>
      <c r="CN39" s="620"/>
      <c r="CO39" s="620"/>
      <c r="CP39" s="620"/>
      <c r="CQ39" s="621"/>
      <c r="CR39" s="622">
        <v>330178</v>
      </c>
      <c r="CS39" s="632"/>
      <c r="CT39" s="632"/>
      <c r="CU39" s="632"/>
      <c r="CV39" s="632"/>
      <c r="CW39" s="632"/>
      <c r="CX39" s="632"/>
      <c r="CY39" s="633"/>
      <c r="CZ39" s="625">
        <v>1.8</v>
      </c>
      <c r="DA39" s="634"/>
      <c r="DB39" s="634"/>
      <c r="DC39" s="635"/>
      <c r="DD39" s="628">
        <v>190515</v>
      </c>
      <c r="DE39" s="632"/>
      <c r="DF39" s="632"/>
      <c r="DG39" s="632"/>
      <c r="DH39" s="632"/>
      <c r="DI39" s="632"/>
      <c r="DJ39" s="632"/>
      <c r="DK39" s="633"/>
      <c r="DL39" s="628" t="s">
        <v>129</v>
      </c>
      <c r="DM39" s="632"/>
      <c r="DN39" s="632"/>
      <c r="DO39" s="632"/>
      <c r="DP39" s="632"/>
      <c r="DQ39" s="632"/>
      <c r="DR39" s="632"/>
      <c r="DS39" s="632"/>
      <c r="DT39" s="632"/>
      <c r="DU39" s="632"/>
      <c r="DV39" s="633"/>
      <c r="DW39" s="625" t="s">
        <v>129</v>
      </c>
      <c r="DX39" s="634"/>
      <c r="DY39" s="634"/>
      <c r="DZ39" s="634"/>
      <c r="EA39" s="634"/>
      <c r="EB39" s="634"/>
      <c r="EC39" s="656"/>
    </row>
    <row r="40" spans="2:133" ht="11.25" customHeight="1" x14ac:dyDescent="0.15">
      <c r="B40" s="619" t="s">
        <v>343</v>
      </c>
      <c r="C40" s="620"/>
      <c r="D40" s="620"/>
      <c r="E40" s="620"/>
      <c r="F40" s="620"/>
      <c r="G40" s="620"/>
      <c r="H40" s="620"/>
      <c r="I40" s="620"/>
      <c r="J40" s="620"/>
      <c r="K40" s="620"/>
      <c r="L40" s="620"/>
      <c r="M40" s="620"/>
      <c r="N40" s="620"/>
      <c r="O40" s="620"/>
      <c r="P40" s="620"/>
      <c r="Q40" s="621"/>
      <c r="R40" s="622">
        <v>809572</v>
      </c>
      <c r="S40" s="623"/>
      <c r="T40" s="623"/>
      <c r="U40" s="623"/>
      <c r="V40" s="623"/>
      <c r="W40" s="623"/>
      <c r="X40" s="623"/>
      <c r="Y40" s="624"/>
      <c r="Z40" s="648">
        <v>4.3</v>
      </c>
      <c r="AA40" s="648"/>
      <c r="AB40" s="648"/>
      <c r="AC40" s="648"/>
      <c r="AD40" s="649" t="s">
        <v>129</v>
      </c>
      <c r="AE40" s="649"/>
      <c r="AF40" s="649"/>
      <c r="AG40" s="649"/>
      <c r="AH40" s="649"/>
      <c r="AI40" s="649"/>
      <c r="AJ40" s="649"/>
      <c r="AK40" s="649"/>
      <c r="AL40" s="625" t="s">
        <v>129</v>
      </c>
      <c r="AM40" s="626"/>
      <c r="AN40" s="626"/>
      <c r="AO40" s="650"/>
      <c r="AQ40" s="657" t="s">
        <v>344</v>
      </c>
      <c r="AR40" s="658"/>
      <c r="AS40" s="658"/>
      <c r="AT40" s="658"/>
      <c r="AU40" s="658"/>
      <c r="AV40" s="658"/>
      <c r="AW40" s="658"/>
      <c r="AX40" s="658"/>
      <c r="AY40" s="659"/>
      <c r="AZ40" s="622">
        <v>17117</v>
      </c>
      <c r="BA40" s="623"/>
      <c r="BB40" s="623"/>
      <c r="BC40" s="623"/>
      <c r="BD40" s="632"/>
      <c r="BE40" s="632"/>
      <c r="BF40" s="660"/>
      <c r="BG40" s="662" t="s">
        <v>345</v>
      </c>
      <c r="BH40" s="663"/>
      <c r="BI40" s="663"/>
      <c r="BJ40" s="663"/>
      <c r="BK40" s="663"/>
      <c r="BL40" s="359"/>
      <c r="BM40" s="620" t="s">
        <v>346</v>
      </c>
      <c r="BN40" s="620"/>
      <c r="BO40" s="620"/>
      <c r="BP40" s="620"/>
      <c r="BQ40" s="620"/>
      <c r="BR40" s="620"/>
      <c r="BS40" s="620"/>
      <c r="BT40" s="620"/>
      <c r="BU40" s="621"/>
      <c r="BV40" s="622">
        <v>83</v>
      </c>
      <c r="BW40" s="623"/>
      <c r="BX40" s="623"/>
      <c r="BY40" s="623"/>
      <c r="BZ40" s="623"/>
      <c r="CA40" s="623"/>
      <c r="CB40" s="661"/>
      <c r="CD40" s="619" t="s">
        <v>347</v>
      </c>
      <c r="CE40" s="620"/>
      <c r="CF40" s="620"/>
      <c r="CG40" s="620"/>
      <c r="CH40" s="620"/>
      <c r="CI40" s="620"/>
      <c r="CJ40" s="620"/>
      <c r="CK40" s="620"/>
      <c r="CL40" s="620"/>
      <c r="CM40" s="620"/>
      <c r="CN40" s="620"/>
      <c r="CO40" s="620"/>
      <c r="CP40" s="620"/>
      <c r="CQ40" s="621"/>
      <c r="CR40" s="622">
        <v>756824</v>
      </c>
      <c r="CS40" s="623"/>
      <c r="CT40" s="623"/>
      <c r="CU40" s="623"/>
      <c r="CV40" s="623"/>
      <c r="CW40" s="623"/>
      <c r="CX40" s="623"/>
      <c r="CY40" s="624"/>
      <c r="CZ40" s="625">
        <v>4.2</v>
      </c>
      <c r="DA40" s="634"/>
      <c r="DB40" s="634"/>
      <c r="DC40" s="635"/>
      <c r="DD40" s="628">
        <v>1440</v>
      </c>
      <c r="DE40" s="623"/>
      <c r="DF40" s="623"/>
      <c r="DG40" s="623"/>
      <c r="DH40" s="623"/>
      <c r="DI40" s="623"/>
      <c r="DJ40" s="623"/>
      <c r="DK40" s="624"/>
      <c r="DL40" s="628" t="s">
        <v>129</v>
      </c>
      <c r="DM40" s="623"/>
      <c r="DN40" s="623"/>
      <c r="DO40" s="623"/>
      <c r="DP40" s="623"/>
      <c r="DQ40" s="623"/>
      <c r="DR40" s="623"/>
      <c r="DS40" s="623"/>
      <c r="DT40" s="623"/>
      <c r="DU40" s="623"/>
      <c r="DV40" s="624"/>
      <c r="DW40" s="625" t="s">
        <v>129</v>
      </c>
      <c r="DX40" s="634"/>
      <c r="DY40" s="634"/>
      <c r="DZ40" s="634"/>
      <c r="EA40" s="634"/>
      <c r="EB40" s="634"/>
      <c r="EC40" s="656"/>
    </row>
    <row r="41" spans="2:133" ht="11.25" customHeight="1" x14ac:dyDescent="0.15">
      <c r="B41" s="619" t="s">
        <v>348</v>
      </c>
      <c r="C41" s="620"/>
      <c r="D41" s="620"/>
      <c r="E41" s="620"/>
      <c r="F41" s="620"/>
      <c r="G41" s="620"/>
      <c r="H41" s="620"/>
      <c r="I41" s="620"/>
      <c r="J41" s="620"/>
      <c r="K41" s="620"/>
      <c r="L41" s="620"/>
      <c r="M41" s="620"/>
      <c r="N41" s="620"/>
      <c r="O41" s="620"/>
      <c r="P41" s="620"/>
      <c r="Q41" s="621"/>
      <c r="R41" s="622" t="s">
        <v>129</v>
      </c>
      <c r="S41" s="623"/>
      <c r="T41" s="623"/>
      <c r="U41" s="623"/>
      <c r="V41" s="623"/>
      <c r="W41" s="623"/>
      <c r="X41" s="623"/>
      <c r="Y41" s="624"/>
      <c r="Z41" s="648" t="s">
        <v>129</v>
      </c>
      <c r="AA41" s="648"/>
      <c r="AB41" s="648"/>
      <c r="AC41" s="648"/>
      <c r="AD41" s="649" t="s">
        <v>129</v>
      </c>
      <c r="AE41" s="649"/>
      <c r="AF41" s="649"/>
      <c r="AG41" s="649"/>
      <c r="AH41" s="649"/>
      <c r="AI41" s="649"/>
      <c r="AJ41" s="649"/>
      <c r="AK41" s="649"/>
      <c r="AL41" s="625" t="s">
        <v>129</v>
      </c>
      <c r="AM41" s="626"/>
      <c r="AN41" s="626"/>
      <c r="AO41" s="650"/>
      <c r="AQ41" s="657" t="s">
        <v>349</v>
      </c>
      <c r="AR41" s="658"/>
      <c r="AS41" s="658"/>
      <c r="AT41" s="658"/>
      <c r="AU41" s="658"/>
      <c r="AV41" s="658"/>
      <c r="AW41" s="658"/>
      <c r="AX41" s="658"/>
      <c r="AY41" s="659"/>
      <c r="AZ41" s="622">
        <v>259151</v>
      </c>
      <c r="BA41" s="623"/>
      <c r="BB41" s="623"/>
      <c r="BC41" s="623"/>
      <c r="BD41" s="632"/>
      <c r="BE41" s="632"/>
      <c r="BF41" s="660"/>
      <c r="BG41" s="662"/>
      <c r="BH41" s="663"/>
      <c r="BI41" s="663"/>
      <c r="BJ41" s="663"/>
      <c r="BK41" s="663"/>
      <c r="BL41" s="359"/>
      <c r="BM41" s="620" t="s">
        <v>350</v>
      </c>
      <c r="BN41" s="620"/>
      <c r="BO41" s="620"/>
      <c r="BP41" s="620"/>
      <c r="BQ41" s="620"/>
      <c r="BR41" s="620"/>
      <c r="BS41" s="620"/>
      <c r="BT41" s="620"/>
      <c r="BU41" s="621"/>
      <c r="BV41" s="622" t="s">
        <v>129</v>
      </c>
      <c r="BW41" s="623"/>
      <c r="BX41" s="623"/>
      <c r="BY41" s="623"/>
      <c r="BZ41" s="623"/>
      <c r="CA41" s="623"/>
      <c r="CB41" s="661"/>
      <c r="CD41" s="619" t="s">
        <v>351</v>
      </c>
      <c r="CE41" s="620"/>
      <c r="CF41" s="620"/>
      <c r="CG41" s="620"/>
      <c r="CH41" s="620"/>
      <c r="CI41" s="620"/>
      <c r="CJ41" s="620"/>
      <c r="CK41" s="620"/>
      <c r="CL41" s="620"/>
      <c r="CM41" s="620"/>
      <c r="CN41" s="620"/>
      <c r="CO41" s="620"/>
      <c r="CP41" s="620"/>
      <c r="CQ41" s="621"/>
      <c r="CR41" s="622" t="s">
        <v>129</v>
      </c>
      <c r="CS41" s="632"/>
      <c r="CT41" s="632"/>
      <c r="CU41" s="632"/>
      <c r="CV41" s="632"/>
      <c r="CW41" s="632"/>
      <c r="CX41" s="632"/>
      <c r="CY41" s="633"/>
      <c r="CZ41" s="625" t="s">
        <v>129</v>
      </c>
      <c r="DA41" s="634"/>
      <c r="DB41" s="634"/>
      <c r="DC41" s="635"/>
      <c r="DD41" s="628" t="s">
        <v>129</v>
      </c>
      <c r="DE41" s="632"/>
      <c r="DF41" s="632"/>
      <c r="DG41" s="632"/>
      <c r="DH41" s="632"/>
      <c r="DI41" s="632"/>
      <c r="DJ41" s="632"/>
      <c r="DK41" s="633"/>
      <c r="DL41" s="629"/>
      <c r="DM41" s="630"/>
      <c r="DN41" s="630"/>
      <c r="DO41" s="630"/>
      <c r="DP41" s="630"/>
      <c r="DQ41" s="630"/>
      <c r="DR41" s="630"/>
      <c r="DS41" s="630"/>
      <c r="DT41" s="630"/>
      <c r="DU41" s="630"/>
      <c r="DV41" s="631"/>
      <c r="DW41" s="615"/>
      <c r="DX41" s="616"/>
      <c r="DY41" s="616"/>
      <c r="DZ41" s="616"/>
      <c r="EA41" s="616"/>
      <c r="EB41" s="616"/>
      <c r="EC41" s="617"/>
    </row>
    <row r="42" spans="2:133" ht="11.25" customHeight="1" x14ac:dyDescent="0.15">
      <c r="B42" s="619" t="s">
        <v>352</v>
      </c>
      <c r="C42" s="620"/>
      <c r="D42" s="620"/>
      <c r="E42" s="620"/>
      <c r="F42" s="620"/>
      <c r="G42" s="620"/>
      <c r="H42" s="620"/>
      <c r="I42" s="620"/>
      <c r="J42" s="620"/>
      <c r="K42" s="620"/>
      <c r="L42" s="620"/>
      <c r="M42" s="620"/>
      <c r="N42" s="620"/>
      <c r="O42" s="620"/>
      <c r="P42" s="620"/>
      <c r="Q42" s="621"/>
      <c r="R42" s="622" t="s">
        <v>129</v>
      </c>
      <c r="S42" s="623"/>
      <c r="T42" s="623"/>
      <c r="U42" s="623"/>
      <c r="V42" s="623"/>
      <c r="W42" s="623"/>
      <c r="X42" s="623"/>
      <c r="Y42" s="624"/>
      <c r="Z42" s="648" t="s">
        <v>129</v>
      </c>
      <c r="AA42" s="648"/>
      <c r="AB42" s="648"/>
      <c r="AC42" s="648"/>
      <c r="AD42" s="649" t="s">
        <v>129</v>
      </c>
      <c r="AE42" s="649"/>
      <c r="AF42" s="649"/>
      <c r="AG42" s="649"/>
      <c r="AH42" s="649"/>
      <c r="AI42" s="649"/>
      <c r="AJ42" s="649"/>
      <c r="AK42" s="649"/>
      <c r="AL42" s="625" t="s">
        <v>129</v>
      </c>
      <c r="AM42" s="626"/>
      <c r="AN42" s="626"/>
      <c r="AO42" s="650"/>
      <c r="AQ42" s="653" t="s">
        <v>353</v>
      </c>
      <c r="AR42" s="654"/>
      <c r="AS42" s="654"/>
      <c r="AT42" s="654"/>
      <c r="AU42" s="654"/>
      <c r="AV42" s="654"/>
      <c r="AW42" s="654"/>
      <c r="AX42" s="654"/>
      <c r="AY42" s="655"/>
      <c r="AZ42" s="602">
        <v>923121</v>
      </c>
      <c r="BA42" s="636"/>
      <c r="BB42" s="636"/>
      <c r="BC42" s="636"/>
      <c r="BD42" s="603"/>
      <c r="BE42" s="603"/>
      <c r="BF42" s="651"/>
      <c r="BG42" s="664"/>
      <c r="BH42" s="665"/>
      <c r="BI42" s="665"/>
      <c r="BJ42" s="665"/>
      <c r="BK42" s="665"/>
      <c r="BL42" s="357"/>
      <c r="BM42" s="600" t="s">
        <v>354</v>
      </c>
      <c r="BN42" s="600"/>
      <c r="BO42" s="600"/>
      <c r="BP42" s="600"/>
      <c r="BQ42" s="600"/>
      <c r="BR42" s="600"/>
      <c r="BS42" s="600"/>
      <c r="BT42" s="600"/>
      <c r="BU42" s="601"/>
      <c r="BV42" s="602">
        <v>357</v>
      </c>
      <c r="BW42" s="636"/>
      <c r="BX42" s="636"/>
      <c r="BY42" s="636"/>
      <c r="BZ42" s="636"/>
      <c r="CA42" s="636"/>
      <c r="CB42" s="652"/>
      <c r="CD42" s="619" t="s">
        <v>355</v>
      </c>
      <c r="CE42" s="620"/>
      <c r="CF42" s="620"/>
      <c r="CG42" s="620"/>
      <c r="CH42" s="620"/>
      <c r="CI42" s="620"/>
      <c r="CJ42" s="620"/>
      <c r="CK42" s="620"/>
      <c r="CL42" s="620"/>
      <c r="CM42" s="620"/>
      <c r="CN42" s="620"/>
      <c r="CO42" s="620"/>
      <c r="CP42" s="620"/>
      <c r="CQ42" s="621"/>
      <c r="CR42" s="622">
        <v>1066374</v>
      </c>
      <c r="CS42" s="632"/>
      <c r="CT42" s="632"/>
      <c r="CU42" s="632"/>
      <c r="CV42" s="632"/>
      <c r="CW42" s="632"/>
      <c r="CX42" s="632"/>
      <c r="CY42" s="633"/>
      <c r="CZ42" s="625">
        <v>5.9</v>
      </c>
      <c r="DA42" s="634"/>
      <c r="DB42" s="634"/>
      <c r="DC42" s="635"/>
      <c r="DD42" s="628">
        <v>483647</v>
      </c>
      <c r="DE42" s="632"/>
      <c r="DF42" s="632"/>
      <c r="DG42" s="632"/>
      <c r="DH42" s="632"/>
      <c r="DI42" s="632"/>
      <c r="DJ42" s="632"/>
      <c r="DK42" s="633"/>
      <c r="DL42" s="629"/>
      <c r="DM42" s="630"/>
      <c r="DN42" s="630"/>
      <c r="DO42" s="630"/>
      <c r="DP42" s="630"/>
      <c r="DQ42" s="630"/>
      <c r="DR42" s="630"/>
      <c r="DS42" s="630"/>
      <c r="DT42" s="630"/>
      <c r="DU42" s="630"/>
      <c r="DV42" s="631"/>
      <c r="DW42" s="615"/>
      <c r="DX42" s="616"/>
      <c r="DY42" s="616"/>
      <c r="DZ42" s="616"/>
      <c r="EA42" s="616"/>
      <c r="EB42" s="616"/>
      <c r="EC42" s="617"/>
    </row>
    <row r="43" spans="2:133" ht="11.25" customHeight="1" x14ac:dyDescent="0.15">
      <c r="B43" s="619" t="s">
        <v>356</v>
      </c>
      <c r="C43" s="620"/>
      <c r="D43" s="620"/>
      <c r="E43" s="620"/>
      <c r="F43" s="620"/>
      <c r="G43" s="620"/>
      <c r="H43" s="620"/>
      <c r="I43" s="620"/>
      <c r="J43" s="620"/>
      <c r="K43" s="620"/>
      <c r="L43" s="620"/>
      <c r="M43" s="620"/>
      <c r="N43" s="620"/>
      <c r="O43" s="620"/>
      <c r="P43" s="620"/>
      <c r="Q43" s="621"/>
      <c r="R43" s="622">
        <v>379872</v>
      </c>
      <c r="S43" s="623"/>
      <c r="T43" s="623"/>
      <c r="U43" s="623"/>
      <c r="V43" s="623"/>
      <c r="W43" s="623"/>
      <c r="X43" s="623"/>
      <c r="Y43" s="624"/>
      <c r="Z43" s="648">
        <v>2</v>
      </c>
      <c r="AA43" s="648"/>
      <c r="AB43" s="648"/>
      <c r="AC43" s="648"/>
      <c r="AD43" s="649" t="s">
        <v>129</v>
      </c>
      <c r="AE43" s="649"/>
      <c r="AF43" s="649"/>
      <c r="AG43" s="649"/>
      <c r="AH43" s="649"/>
      <c r="AI43" s="649"/>
      <c r="AJ43" s="649"/>
      <c r="AK43" s="649"/>
      <c r="AL43" s="625" t="s">
        <v>129</v>
      </c>
      <c r="AM43" s="626"/>
      <c r="AN43" s="626"/>
      <c r="AO43" s="650"/>
      <c r="CD43" s="619" t="s">
        <v>357</v>
      </c>
      <c r="CE43" s="620"/>
      <c r="CF43" s="620"/>
      <c r="CG43" s="620"/>
      <c r="CH43" s="620"/>
      <c r="CI43" s="620"/>
      <c r="CJ43" s="620"/>
      <c r="CK43" s="620"/>
      <c r="CL43" s="620"/>
      <c r="CM43" s="620"/>
      <c r="CN43" s="620"/>
      <c r="CO43" s="620"/>
      <c r="CP43" s="620"/>
      <c r="CQ43" s="621"/>
      <c r="CR43" s="622">
        <v>14077</v>
      </c>
      <c r="CS43" s="632"/>
      <c r="CT43" s="632"/>
      <c r="CU43" s="632"/>
      <c r="CV43" s="632"/>
      <c r="CW43" s="632"/>
      <c r="CX43" s="632"/>
      <c r="CY43" s="633"/>
      <c r="CZ43" s="625">
        <v>0.1</v>
      </c>
      <c r="DA43" s="634"/>
      <c r="DB43" s="634"/>
      <c r="DC43" s="635"/>
      <c r="DD43" s="628">
        <v>14077</v>
      </c>
      <c r="DE43" s="632"/>
      <c r="DF43" s="632"/>
      <c r="DG43" s="632"/>
      <c r="DH43" s="632"/>
      <c r="DI43" s="632"/>
      <c r="DJ43" s="632"/>
      <c r="DK43" s="633"/>
      <c r="DL43" s="629"/>
      <c r="DM43" s="630"/>
      <c r="DN43" s="630"/>
      <c r="DO43" s="630"/>
      <c r="DP43" s="630"/>
      <c r="DQ43" s="630"/>
      <c r="DR43" s="630"/>
      <c r="DS43" s="630"/>
      <c r="DT43" s="630"/>
      <c r="DU43" s="630"/>
      <c r="DV43" s="631"/>
      <c r="DW43" s="615"/>
      <c r="DX43" s="616"/>
      <c r="DY43" s="616"/>
      <c r="DZ43" s="616"/>
      <c r="EA43" s="616"/>
      <c r="EB43" s="616"/>
      <c r="EC43" s="617"/>
    </row>
    <row r="44" spans="2:133" ht="11.25" customHeight="1" x14ac:dyDescent="0.15">
      <c r="B44" s="599" t="s">
        <v>358</v>
      </c>
      <c r="C44" s="600"/>
      <c r="D44" s="600"/>
      <c r="E44" s="600"/>
      <c r="F44" s="600"/>
      <c r="G44" s="600"/>
      <c r="H44" s="600"/>
      <c r="I44" s="600"/>
      <c r="J44" s="600"/>
      <c r="K44" s="600"/>
      <c r="L44" s="600"/>
      <c r="M44" s="600"/>
      <c r="N44" s="600"/>
      <c r="O44" s="600"/>
      <c r="P44" s="600"/>
      <c r="Q44" s="601"/>
      <c r="R44" s="602">
        <v>18943497</v>
      </c>
      <c r="S44" s="636"/>
      <c r="T44" s="636"/>
      <c r="U44" s="636"/>
      <c r="V44" s="636"/>
      <c r="W44" s="636"/>
      <c r="X44" s="636"/>
      <c r="Y44" s="637"/>
      <c r="Z44" s="638">
        <v>100</v>
      </c>
      <c r="AA44" s="638"/>
      <c r="AB44" s="638"/>
      <c r="AC44" s="638"/>
      <c r="AD44" s="639">
        <v>10616374</v>
      </c>
      <c r="AE44" s="639"/>
      <c r="AF44" s="639"/>
      <c r="AG44" s="639"/>
      <c r="AH44" s="639"/>
      <c r="AI44" s="639"/>
      <c r="AJ44" s="639"/>
      <c r="AK44" s="639"/>
      <c r="AL44" s="605">
        <v>100</v>
      </c>
      <c r="AM44" s="640"/>
      <c r="AN44" s="640"/>
      <c r="AO44" s="641"/>
      <c r="CD44" s="642" t="s">
        <v>305</v>
      </c>
      <c r="CE44" s="643"/>
      <c r="CF44" s="619" t="s">
        <v>359</v>
      </c>
      <c r="CG44" s="620"/>
      <c r="CH44" s="620"/>
      <c r="CI44" s="620"/>
      <c r="CJ44" s="620"/>
      <c r="CK44" s="620"/>
      <c r="CL44" s="620"/>
      <c r="CM44" s="620"/>
      <c r="CN44" s="620"/>
      <c r="CO44" s="620"/>
      <c r="CP44" s="620"/>
      <c r="CQ44" s="621"/>
      <c r="CR44" s="622">
        <v>1031978</v>
      </c>
      <c r="CS44" s="623"/>
      <c r="CT44" s="623"/>
      <c r="CU44" s="623"/>
      <c r="CV44" s="623"/>
      <c r="CW44" s="623"/>
      <c r="CX44" s="623"/>
      <c r="CY44" s="624"/>
      <c r="CZ44" s="625">
        <v>5.7</v>
      </c>
      <c r="DA44" s="626"/>
      <c r="DB44" s="626"/>
      <c r="DC44" s="627"/>
      <c r="DD44" s="628">
        <v>459299</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x14ac:dyDescent="0.15">
      <c r="CD45" s="644"/>
      <c r="CE45" s="645"/>
      <c r="CF45" s="619" t="s">
        <v>360</v>
      </c>
      <c r="CG45" s="620"/>
      <c r="CH45" s="620"/>
      <c r="CI45" s="620"/>
      <c r="CJ45" s="620"/>
      <c r="CK45" s="620"/>
      <c r="CL45" s="620"/>
      <c r="CM45" s="620"/>
      <c r="CN45" s="620"/>
      <c r="CO45" s="620"/>
      <c r="CP45" s="620"/>
      <c r="CQ45" s="621"/>
      <c r="CR45" s="622">
        <v>330719</v>
      </c>
      <c r="CS45" s="632"/>
      <c r="CT45" s="632"/>
      <c r="CU45" s="632"/>
      <c r="CV45" s="632"/>
      <c r="CW45" s="632"/>
      <c r="CX45" s="632"/>
      <c r="CY45" s="633"/>
      <c r="CZ45" s="625">
        <v>1.8</v>
      </c>
      <c r="DA45" s="634"/>
      <c r="DB45" s="634"/>
      <c r="DC45" s="635"/>
      <c r="DD45" s="628">
        <v>117582</v>
      </c>
      <c r="DE45" s="632"/>
      <c r="DF45" s="632"/>
      <c r="DG45" s="632"/>
      <c r="DH45" s="632"/>
      <c r="DI45" s="632"/>
      <c r="DJ45" s="632"/>
      <c r="DK45" s="633"/>
      <c r="DL45" s="629"/>
      <c r="DM45" s="630"/>
      <c r="DN45" s="630"/>
      <c r="DO45" s="630"/>
      <c r="DP45" s="630"/>
      <c r="DQ45" s="630"/>
      <c r="DR45" s="630"/>
      <c r="DS45" s="630"/>
      <c r="DT45" s="630"/>
      <c r="DU45" s="630"/>
      <c r="DV45" s="631"/>
      <c r="DW45" s="615"/>
      <c r="DX45" s="616"/>
      <c r="DY45" s="616"/>
      <c r="DZ45" s="616"/>
      <c r="EA45" s="616"/>
      <c r="EB45" s="616"/>
      <c r="EC45" s="617"/>
    </row>
    <row r="46" spans="2:133" ht="11.25" customHeight="1" x14ac:dyDescent="0.15">
      <c r="B46" s="211" t="s">
        <v>361</v>
      </c>
      <c r="CD46" s="644"/>
      <c r="CE46" s="645"/>
      <c r="CF46" s="619" t="s">
        <v>362</v>
      </c>
      <c r="CG46" s="620"/>
      <c r="CH46" s="620"/>
      <c r="CI46" s="620"/>
      <c r="CJ46" s="620"/>
      <c r="CK46" s="620"/>
      <c r="CL46" s="620"/>
      <c r="CM46" s="620"/>
      <c r="CN46" s="620"/>
      <c r="CO46" s="620"/>
      <c r="CP46" s="620"/>
      <c r="CQ46" s="621"/>
      <c r="CR46" s="622">
        <v>683488</v>
      </c>
      <c r="CS46" s="623"/>
      <c r="CT46" s="623"/>
      <c r="CU46" s="623"/>
      <c r="CV46" s="623"/>
      <c r="CW46" s="623"/>
      <c r="CX46" s="623"/>
      <c r="CY46" s="624"/>
      <c r="CZ46" s="625">
        <v>3.8</v>
      </c>
      <c r="DA46" s="626"/>
      <c r="DB46" s="626"/>
      <c r="DC46" s="627"/>
      <c r="DD46" s="628">
        <v>328624</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x14ac:dyDescent="0.15">
      <c r="B47" s="618" t="s">
        <v>363</v>
      </c>
      <c r="C47" s="618"/>
      <c r="D47" s="618"/>
      <c r="E47" s="618"/>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8"/>
      <c r="BH47" s="618"/>
      <c r="BI47" s="618"/>
      <c r="BJ47" s="618"/>
      <c r="BK47" s="618"/>
      <c r="BL47" s="618"/>
      <c r="BM47" s="618"/>
      <c r="BN47" s="618"/>
      <c r="BO47" s="618"/>
      <c r="BP47" s="618"/>
      <c r="BQ47" s="618"/>
      <c r="BR47" s="618"/>
      <c r="BS47" s="618"/>
      <c r="BT47" s="618"/>
      <c r="BU47" s="618"/>
      <c r="BV47" s="618"/>
      <c r="BW47" s="618"/>
      <c r="BX47" s="618"/>
      <c r="BY47" s="618"/>
      <c r="BZ47" s="618"/>
      <c r="CA47" s="618"/>
      <c r="CB47" s="618"/>
      <c r="CD47" s="644"/>
      <c r="CE47" s="645"/>
      <c r="CF47" s="619" t="s">
        <v>364</v>
      </c>
      <c r="CG47" s="620"/>
      <c r="CH47" s="620"/>
      <c r="CI47" s="620"/>
      <c r="CJ47" s="620"/>
      <c r="CK47" s="620"/>
      <c r="CL47" s="620"/>
      <c r="CM47" s="620"/>
      <c r="CN47" s="620"/>
      <c r="CO47" s="620"/>
      <c r="CP47" s="620"/>
      <c r="CQ47" s="621"/>
      <c r="CR47" s="622">
        <v>34396</v>
      </c>
      <c r="CS47" s="632"/>
      <c r="CT47" s="632"/>
      <c r="CU47" s="632"/>
      <c r="CV47" s="632"/>
      <c r="CW47" s="632"/>
      <c r="CX47" s="632"/>
      <c r="CY47" s="633"/>
      <c r="CZ47" s="625">
        <v>0.2</v>
      </c>
      <c r="DA47" s="634"/>
      <c r="DB47" s="634"/>
      <c r="DC47" s="635"/>
      <c r="DD47" s="628">
        <v>24348</v>
      </c>
      <c r="DE47" s="632"/>
      <c r="DF47" s="632"/>
      <c r="DG47" s="632"/>
      <c r="DH47" s="632"/>
      <c r="DI47" s="632"/>
      <c r="DJ47" s="632"/>
      <c r="DK47" s="633"/>
      <c r="DL47" s="629"/>
      <c r="DM47" s="630"/>
      <c r="DN47" s="630"/>
      <c r="DO47" s="630"/>
      <c r="DP47" s="630"/>
      <c r="DQ47" s="630"/>
      <c r="DR47" s="630"/>
      <c r="DS47" s="630"/>
      <c r="DT47" s="630"/>
      <c r="DU47" s="630"/>
      <c r="DV47" s="631"/>
      <c r="DW47" s="615"/>
      <c r="DX47" s="616"/>
      <c r="DY47" s="616"/>
      <c r="DZ47" s="616"/>
      <c r="EA47" s="616"/>
      <c r="EB47" s="616"/>
      <c r="EC47" s="617"/>
    </row>
    <row r="48" spans="2:133" x14ac:dyDescent="0.15">
      <c r="B48" s="618" t="s">
        <v>365</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6"/>
      <c r="CE48" s="647"/>
      <c r="CF48" s="619" t="s">
        <v>366</v>
      </c>
      <c r="CG48" s="620"/>
      <c r="CH48" s="620"/>
      <c r="CI48" s="620"/>
      <c r="CJ48" s="620"/>
      <c r="CK48" s="620"/>
      <c r="CL48" s="620"/>
      <c r="CM48" s="620"/>
      <c r="CN48" s="620"/>
      <c r="CO48" s="620"/>
      <c r="CP48" s="620"/>
      <c r="CQ48" s="621"/>
      <c r="CR48" s="622" t="s">
        <v>129</v>
      </c>
      <c r="CS48" s="623"/>
      <c r="CT48" s="623"/>
      <c r="CU48" s="623"/>
      <c r="CV48" s="623"/>
      <c r="CW48" s="623"/>
      <c r="CX48" s="623"/>
      <c r="CY48" s="624"/>
      <c r="CZ48" s="625" t="s">
        <v>129</v>
      </c>
      <c r="DA48" s="626"/>
      <c r="DB48" s="626"/>
      <c r="DC48" s="627"/>
      <c r="DD48" s="628" t="s">
        <v>129</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x14ac:dyDescent="0.15">
      <c r="B49" s="360"/>
      <c r="CD49" s="599" t="s">
        <v>367</v>
      </c>
      <c r="CE49" s="600"/>
      <c r="CF49" s="600"/>
      <c r="CG49" s="600"/>
      <c r="CH49" s="600"/>
      <c r="CI49" s="600"/>
      <c r="CJ49" s="600"/>
      <c r="CK49" s="600"/>
      <c r="CL49" s="600"/>
      <c r="CM49" s="600"/>
      <c r="CN49" s="600"/>
      <c r="CO49" s="600"/>
      <c r="CP49" s="600"/>
      <c r="CQ49" s="601"/>
      <c r="CR49" s="602">
        <v>17948451</v>
      </c>
      <c r="CS49" s="603"/>
      <c r="CT49" s="603"/>
      <c r="CU49" s="603"/>
      <c r="CV49" s="603"/>
      <c r="CW49" s="603"/>
      <c r="CX49" s="603"/>
      <c r="CY49" s="604"/>
      <c r="CZ49" s="605">
        <v>100</v>
      </c>
      <c r="DA49" s="606"/>
      <c r="DB49" s="606"/>
      <c r="DC49" s="607"/>
      <c r="DD49" s="608">
        <v>12511392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idden="1" x14ac:dyDescent="0.15">
      <c r="B50" s="360"/>
    </row>
  </sheetData>
  <sheetProtection algorithmName="SHA-512" hashValue="02XGXKPFvvULhKGn0psze2JTTQWr7pr/Rfv7hNb7Wy19Skf+TVtlGQQ7dwb+SXxdEwK0yBGAqb773W4CvHQTmQ==" saltValue="fCjFqJbvWLrcd0MD7Zf08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F83" sqref="AF83:AJ83"/>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6" t="s">
        <v>368</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7" t="s">
        <v>369</v>
      </c>
      <c r="DK2" s="1088"/>
      <c r="DL2" s="1088"/>
      <c r="DM2" s="1088"/>
      <c r="DN2" s="1088"/>
      <c r="DO2" s="1089"/>
      <c r="DP2" s="219"/>
      <c r="DQ2" s="1087" t="s">
        <v>370</v>
      </c>
      <c r="DR2" s="1088"/>
      <c r="DS2" s="1088"/>
      <c r="DT2" s="1088"/>
      <c r="DU2" s="1088"/>
      <c r="DV2" s="1088"/>
      <c r="DW2" s="1088"/>
      <c r="DX2" s="1088"/>
      <c r="DY2" s="1088"/>
      <c r="DZ2" s="108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5" t="s">
        <v>371</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3"/>
      <c r="BA4" s="223"/>
      <c r="BB4" s="223"/>
      <c r="BC4" s="223"/>
      <c r="BD4" s="223"/>
      <c r="BE4" s="224"/>
      <c r="BF4" s="224"/>
      <c r="BG4" s="224"/>
      <c r="BH4" s="224"/>
      <c r="BI4" s="224"/>
      <c r="BJ4" s="224"/>
      <c r="BK4" s="224"/>
      <c r="BL4" s="224"/>
      <c r="BM4" s="224"/>
      <c r="BN4" s="224"/>
      <c r="BO4" s="224"/>
      <c r="BP4" s="224"/>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5"/>
    </row>
    <row r="5" spans="1:131" s="226" customFormat="1" ht="26.25" customHeight="1" x14ac:dyDescent="0.15">
      <c r="A5" s="991" t="s">
        <v>373</v>
      </c>
      <c r="B5" s="992"/>
      <c r="C5" s="992"/>
      <c r="D5" s="992"/>
      <c r="E5" s="992"/>
      <c r="F5" s="992"/>
      <c r="G5" s="992"/>
      <c r="H5" s="992"/>
      <c r="I5" s="992"/>
      <c r="J5" s="992"/>
      <c r="K5" s="992"/>
      <c r="L5" s="992"/>
      <c r="M5" s="992"/>
      <c r="N5" s="992"/>
      <c r="O5" s="992"/>
      <c r="P5" s="993"/>
      <c r="Q5" s="997" t="s">
        <v>374</v>
      </c>
      <c r="R5" s="998"/>
      <c r="S5" s="998"/>
      <c r="T5" s="998"/>
      <c r="U5" s="999"/>
      <c r="V5" s="997" t="s">
        <v>375</v>
      </c>
      <c r="W5" s="998"/>
      <c r="X5" s="998"/>
      <c r="Y5" s="998"/>
      <c r="Z5" s="999"/>
      <c r="AA5" s="997" t="s">
        <v>376</v>
      </c>
      <c r="AB5" s="998"/>
      <c r="AC5" s="998"/>
      <c r="AD5" s="998"/>
      <c r="AE5" s="998"/>
      <c r="AF5" s="1090" t="s">
        <v>377</v>
      </c>
      <c r="AG5" s="998"/>
      <c r="AH5" s="998"/>
      <c r="AI5" s="998"/>
      <c r="AJ5" s="1011"/>
      <c r="AK5" s="998" t="s">
        <v>378</v>
      </c>
      <c r="AL5" s="998"/>
      <c r="AM5" s="998"/>
      <c r="AN5" s="998"/>
      <c r="AO5" s="999"/>
      <c r="AP5" s="997" t="s">
        <v>379</v>
      </c>
      <c r="AQ5" s="998"/>
      <c r="AR5" s="998"/>
      <c r="AS5" s="998"/>
      <c r="AT5" s="999"/>
      <c r="AU5" s="997" t="s">
        <v>380</v>
      </c>
      <c r="AV5" s="998"/>
      <c r="AW5" s="998"/>
      <c r="AX5" s="998"/>
      <c r="AY5" s="1011"/>
      <c r="AZ5" s="223"/>
      <c r="BA5" s="223"/>
      <c r="BB5" s="223"/>
      <c r="BC5" s="223"/>
      <c r="BD5" s="223"/>
      <c r="BE5" s="224"/>
      <c r="BF5" s="224"/>
      <c r="BG5" s="224"/>
      <c r="BH5" s="224"/>
      <c r="BI5" s="224"/>
      <c r="BJ5" s="224"/>
      <c r="BK5" s="224"/>
      <c r="BL5" s="224"/>
      <c r="BM5" s="224"/>
      <c r="BN5" s="224"/>
      <c r="BO5" s="224"/>
      <c r="BP5" s="224"/>
      <c r="BQ5" s="991" t="s">
        <v>381</v>
      </c>
      <c r="BR5" s="992"/>
      <c r="BS5" s="992"/>
      <c r="BT5" s="992"/>
      <c r="BU5" s="992"/>
      <c r="BV5" s="992"/>
      <c r="BW5" s="992"/>
      <c r="BX5" s="992"/>
      <c r="BY5" s="992"/>
      <c r="BZ5" s="992"/>
      <c r="CA5" s="992"/>
      <c r="CB5" s="992"/>
      <c r="CC5" s="992"/>
      <c r="CD5" s="992"/>
      <c r="CE5" s="992"/>
      <c r="CF5" s="992"/>
      <c r="CG5" s="993"/>
      <c r="CH5" s="997" t="s">
        <v>382</v>
      </c>
      <c r="CI5" s="998"/>
      <c r="CJ5" s="998"/>
      <c r="CK5" s="998"/>
      <c r="CL5" s="999"/>
      <c r="CM5" s="997" t="s">
        <v>383</v>
      </c>
      <c r="CN5" s="998"/>
      <c r="CO5" s="998"/>
      <c r="CP5" s="998"/>
      <c r="CQ5" s="999"/>
      <c r="CR5" s="997" t="s">
        <v>384</v>
      </c>
      <c r="CS5" s="998"/>
      <c r="CT5" s="998"/>
      <c r="CU5" s="998"/>
      <c r="CV5" s="999"/>
      <c r="CW5" s="997" t="s">
        <v>385</v>
      </c>
      <c r="CX5" s="998"/>
      <c r="CY5" s="998"/>
      <c r="CZ5" s="998"/>
      <c r="DA5" s="999"/>
      <c r="DB5" s="997" t="s">
        <v>386</v>
      </c>
      <c r="DC5" s="998"/>
      <c r="DD5" s="998"/>
      <c r="DE5" s="998"/>
      <c r="DF5" s="999"/>
      <c r="DG5" s="1080" t="s">
        <v>387</v>
      </c>
      <c r="DH5" s="1081"/>
      <c r="DI5" s="1081"/>
      <c r="DJ5" s="1081"/>
      <c r="DK5" s="1082"/>
      <c r="DL5" s="1080" t="s">
        <v>388</v>
      </c>
      <c r="DM5" s="1081"/>
      <c r="DN5" s="1081"/>
      <c r="DO5" s="1081"/>
      <c r="DP5" s="1082"/>
      <c r="DQ5" s="997" t="s">
        <v>389</v>
      </c>
      <c r="DR5" s="998"/>
      <c r="DS5" s="998"/>
      <c r="DT5" s="998"/>
      <c r="DU5" s="999"/>
      <c r="DV5" s="997" t="s">
        <v>380</v>
      </c>
      <c r="DW5" s="998"/>
      <c r="DX5" s="998"/>
      <c r="DY5" s="998"/>
      <c r="DZ5" s="1011"/>
      <c r="EA5" s="225"/>
    </row>
    <row r="6" spans="1:131" s="22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1"/>
      <c r="AG6" s="1001"/>
      <c r="AH6" s="1001"/>
      <c r="AI6" s="1001"/>
      <c r="AJ6" s="1012"/>
      <c r="AK6" s="1001"/>
      <c r="AL6" s="1001"/>
      <c r="AM6" s="1001"/>
      <c r="AN6" s="1001"/>
      <c r="AO6" s="1002"/>
      <c r="AP6" s="1000"/>
      <c r="AQ6" s="1001"/>
      <c r="AR6" s="1001"/>
      <c r="AS6" s="1001"/>
      <c r="AT6" s="1002"/>
      <c r="AU6" s="1000"/>
      <c r="AV6" s="1001"/>
      <c r="AW6" s="1001"/>
      <c r="AX6" s="1001"/>
      <c r="AY6" s="1012"/>
      <c r="AZ6" s="223"/>
      <c r="BA6" s="223"/>
      <c r="BB6" s="223"/>
      <c r="BC6" s="223"/>
      <c r="BD6" s="223"/>
      <c r="BE6" s="224"/>
      <c r="BF6" s="224"/>
      <c r="BG6" s="224"/>
      <c r="BH6" s="224"/>
      <c r="BI6" s="224"/>
      <c r="BJ6" s="224"/>
      <c r="BK6" s="224"/>
      <c r="BL6" s="224"/>
      <c r="BM6" s="224"/>
      <c r="BN6" s="224"/>
      <c r="BO6" s="224"/>
      <c r="BP6" s="22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3"/>
      <c r="DH6" s="1084"/>
      <c r="DI6" s="1084"/>
      <c r="DJ6" s="1084"/>
      <c r="DK6" s="1085"/>
      <c r="DL6" s="1083"/>
      <c r="DM6" s="1084"/>
      <c r="DN6" s="1084"/>
      <c r="DO6" s="1084"/>
      <c r="DP6" s="1085"/>
      <c r="DQ6" s="1000"/>
      <c r="DR6" s="1001"/>
      <c r="DS6" s="1001"/>
      <c r="DT6" s="1001"/>
      <c r="DU6" s="1002"/>
      <c r="DV6" s="1000"/>
      <c r="DW6" s="1001"/>
      <c r="DX6" s="1001"/>
      <c r="DY6" s="1001"/>
      <c r="DZ6" s="1012"/>
      <c r="EA6" s="225"/>
    </row>
    <row r="7" spans="1:131" s="226" customFormat="1" ht="26.25" customHeight="1" thickTop="1" x14ac:dyDescent="0.15">
      <c r="A7" s="227">
        <v>1</v>
      </c>
      <c r="B7" s="1043" t="s">
        <v>390</v>
      </c>
      <c r="C7" s="1044"/>
      <c r="D7" s="1044"/>
      <c r="E7" s="1044"/>
      <c r="F7" s="1044"/>
      <c r="G7" s="1044"/>
      <c r="H7" s="1044"/>
      <c r="I7" s="1044"/>
      <c r="J7" s="1044"/>
      <c r="K7" s="1044"/>
      <c r="L7" s="1044"/>
      <c r="M7" s="1044"/>
      <c r="N7" s="1044"/>
      <c r="O7" s="1044"/>
      <c r="P7" s="1045"/>
      <c r="Q7" s="1098">
        <v>18943</v>
      </c>
      <c r="R7" s="1099"/>
      <c r="S7" s="1099"/>
      <c r="T7" s="1099"/>
      <c r="U7" s="1099"/>
      <c r="V7" s="1099">
        <v>17948</v>
      </c>
      <c r="W7" s="1099"/>
      <c r="X7" s="1099"/>
      <c r="Y7" s="1099"/>
      <c r="Z7" s="1099"/>
      <c r="AA7" s="1099">
        <v>995</v>
      </c>
      <c r="AB7" s="1099"/>
      <c r="AC7" s="1099"/>
      <c r="AD7" s="1099"/>
      <c r="AE7" s="1100"/>
      <c r="AF7" s="1101">
        <v>854</v>
      </c>
      <c r="AG7" s="1102"/>
      <c r="AH7" s="1102"/>
      <c r="AI7" s="1102"/>
      <c r="AJ7" s="1103"/>
      <c r="AK7" s="1104">
        <v>356</v>
      </c>
      <c r="AL7" s="1105"/>
      <c r="AM7" s="1105"/>
      <c r="AN7" s="1105"/>
      <c r="AO7" s="1105"/>
      <c r="AP7" s="1105">
        <v>14114</v>
      </c>
      <c r="AQ7" s="1105"/>
      <c r="AR7" s="1105"/>
      <c r="AS7" s="1105"/>
      <c r="AT7" s="1105"/>
      <c r="AU7" s="1106"/>
      <c r="AV7" s="1106"/>
      <c r="AW7" s="1106"/>
      <c r="AX7" s="1106"/>
      <c r="AY7" s="1107"/>
      <c r="AZ7" s="223"/>
      <c r="BA7" s="223"/>
      <c r="BB7" s="223"/>
      <c r="BC7" s="223"/>
      <c r="BD7" s="223"/>
      <c r="BE7" s="224"/>
      <c r="BF7" s="224"/>
      <c r="BG7" s="224"/>
      <c r="BH7" s="224"/>
      <c r="BI7" s="224"/>
      <c r="BJ7" s="224"/>
      <c r="BK7" s="224"/>
      <c r="BL7" s="224"/>
      <c r="BM7" s="224"/>
      <c r="BN7" s="224"/>
      <c r="BO7" s="224"/>
      <c r="BP7" s="224"/>
      <c r="BQ7" s="227">
        <v>1</v>
      </c>
      <c r="BR7" s="228"/>
      <c r="BS7" s="1095" t="s">
        <v>605</v>
      </c>
      <c r="BT7" s="1096"/>
      <c r="BU7" s="1096"/>
      <c r="BV7" s="1096"/>
      <c r="BW7" s="1096"/>
      <c r="BX7" s="1096"/>
      <c r="BY7" s="1096"/>
      <c r="BZ7" s="1096"/>
      <c r="CA7" s="1096"/>
      <c r="CB7" s="1096"/>
      <c r="CC7" s="1096"/>
      <c r="CD7" s="1096"/>
      <c r="CE7" s="1096"/>
      <c r="CF7" s="1096"/>
      <c r="CG7" s="1108"/>
      <c r="CH7" s="1092">
        <v>0</v>
      </c>
      <c r="CI7" s="1093"/>
      <c r="CJ7" s="1093"/>
      <c r="CK7" s="1093"/>
      <c r="CL7" s="1094"/>
      <c r="CM7" s="1092">
        <v>215</v>
      </c>
      <c r="CN7" s="1093"/>
      <c r="CO7" s="1093"/>
      <c r="CP7" s="1093"/>
      <c r="CQ7" s="1094"/>
      <c r="CR7" s="1092">
        <v>5</v>
      </c>
      <c r="CS7" s="1093"/>
      <c r="CT7" s="1093"/>
      <c r="CU7" s="1093"/>
      <c r="CV7" s="1094"/>
      <c r="CW7" s="1092" t="s">
        <v>606</v>
      </c>
      <c r="CX7" s="1093"/>
      <c r="CY7" s="1093"/>
      <c r="CZ7" s="1093"/>
      <c r="DA7" s="1094"/>
      <c r="DB7" s="1092" t="s">
        <v>606</v>
      </c>
      <c r="DC7" s="1093"/>
      <c r="DD7" s="1093"/>
      <c r="DE7" s="1093"/>
      <c r="DF7" s="1094"/>
      <c r="DG7" s="1092" t="s">
        <v>606</v>
      </c>
      <c r="DH7" s="1093"/>
      <c r="DI7" s="1093"/>
      <c r="DJ7" s="1093"/>
      <c r="DK7" s="1094"/>
      <c r="DL7" s="1092" t="s">
        <v>606</v>
      </c>
      <c r="DM7" s="1093"/>
      <c r="DN7" s="1093"/>
      <c r="DO7" s="1093"/>
      <c r="DP7" s="1094"/>
      <c r="DQ7" s="1092" t="s">
        <v>606</v>
      </c>
      <c r="DR7" s="1093"/>
      <c r="DS7" s="1093"/>
      <c r="DT7" s="1093"/>
      <c r="DU7" s="1094"/>
      <c r="DV7" s="1095"/>
      <c r="DW7" s="1096"/>
      <c r="DX7" s="1096"/>
      <c r="DY7" s="1096"/>
      <c r="DZ7" s="1097"/>
      <c r="EA7" s="225"/>
    </row>
    <row r="8" spans="1:131" s="226" customFormat="1" ht="26.25" customHeight="1" x14ac:dyDescent="0.15">
      <c r="A8" s="229">
        <v>2</v>
      </c>
      <c r="B8" s="1026"/>
      <c r="C8" s="1027"/>
      <c r="D8" s="1027"/>
      <c r="E8" s="1027"/>
      <c r="F8" s="1027"/>
      <c r="G8" s="1027"/>
      <c r="H8" s="1027"/>
      <c r="I8" s="1027"/>
      <c r="J8" s="1027"/>
      <c r="K8" s="1027"/>
      <c r="L8" s="1027"/>
      <c r="M8" s="1027"/>
      <c r="N8" s="1027"/>
      <c r="O8" s="1027"/>
      <c r="P8" s="1028"/>
      <c r="Q8" s="1034"/>
      <c r="R8" s="1035"/>
      <c r="S8" s="1035"/>
      <c r="T8" s="1035"/>
      <c r="U8" s="1035"/>
      <c r="V8" s="1035"/>
      <c r="W8" s="1035"/>
      <c r="X8" s="1035"/>
      <c r="Y8" s="1035"/>
      <c r="Z8" s="1035"/>
      <c r="AA8" s="1035"/>
      <c r="AB8" s="1035"/>
      <c r="AC8" s="1035"/>
      <c r="AD8" s="1035"/>
      <c r="AE8" s="1036"/>
      <c r="AF8" s="1031"/>
      <c r="AG8" s="1032"/>
      <c r="AH8" s="1032"/>
      <c r="AI8" s="1032"/>
      <c r="AJ8" s="1033"/>
      <c r="AK8" s="1076"/>
      <c r="AL8" s="1077"/>
      <c r="AM8" s="1077"/>
      <c r="AN8" s="1077"/>
      <c r="AO8" s="1077"/>
      <c r="AP8" s="1077"/>
      <c r="AQ8" s="1077"/>
      <c r="AR8" s="1077"/>
      <c r="AS8" s="1077"/>
      <c r="AT8" s="1077"/>
      <c r="AU8" s="1078"/>
      <c r="AV8" s="1078"/>
      <c r="AW8" s="1078"/>
      <c r="AX8" s="1078"/>
      <c r="AY8" s="1079"/>
      <c r="AZ8" s="223"/>
      <c r="BA8" s="223"/>
      <c r="BB8" s="223"/>
      <c r="BC8" s="223"/>
      <c r="BD8" s="223"/>
      <c r="BE8" s="224"/>
      <c r="BF8" s="224"/>
      <c r="BG8" s="224"/>
      <c r="BH8" s="224"/>
      <c r="BI8" s="224"/>
      <c r="BJ8" s="224"/>
      <c r="BK8" s="224"/>
      <c r="BL8" s="224"/>
      <c r="BM8" s="224"/>
      <c r="BN8" s="224"/>
      <c r="BO8" s="224"/>
      <c r="BP8" s="224"/>
      <c r="BQ8" s="229">
        <v>2</v>
      </c>
      <c r="BR8" s="230"/>
      <c r="BS8" s="988"/>
      <c r="BT8" s="989"/>
      <c r="BU8" s="989"/>
      <c r="BV8" s="989"/>
      <c r="BW8" s="989"/>
      <c r="BX8" s="989"/>
      <c r="BY8" s="989"/>
      <c r="BZ8" s="989"/>
      <c r="CA8" s="989"/>
      <c r="CB8" s="989"/>
      <c r="CC8" s="989"/>
      <c r="CD8" s="989"/>
      <c r="CE8" s="989"/>
      <c r="CF8" s="989"/>
      <c r="CG8" s="1010"/>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25"/>
    </row>
    <row r="9" spans="1:131" s="226" customFormat="1" ht="26.25" customHeight="1" x14ac:dyDescent="0.15">
      <c r="A9" s="229">
        <v>3</v>
      </c>
      <c r="B9" s="1026"/>
      <c r="C9" s="1027"/>
      <c r="D9" s="1027"/>
      <c r="E9" s="1027"/>
      <c r="F9" s="1027"/>
      <c r="G9" s="1027"/>
      <c r="H9" s="1027"/>
      <c r="I9" s="1027"/>
      <c r="J9" s="1027"/>
      <c r="K9" s="1027"/>
      <c r="L9" s="1027"/>
      <c r="M9" s="1027"/>
      <c r="N9" s="1027"/>
      <c r="O9" s="1027"/>
      <c r="P9" s="1028"/>
      <c r="Q9" s="1034"/>
      <c r="R9" s="1035"/>
      <c r="S9" s="1035"/>
      <c r="T9" s="1035"/>
      <c r="U9" s="1035"/>
      <c r="V9" s="1035"/>
      <c r="W9" s="1035"/>
      <c r="X9" s="1035"/>
      <c r="Y9" s="1035"/>
      <c r="Z9" s="1035"/>
      <c r="AA9" s="1035"/>
      <c r="AB9" s="1035"/>
      <c r="AC9" s="1035"/>
      <c r="AD9" s="1035"/>
      <c r="AE9" s="1036"/>
      <c r="AF9" s="1031"/>
      <c r="AG9" s="1032"/>
      <c r="AH9" s="1032"/>
      <c r="AI9" s="1032"/>
      <c r="AJ9" s="1033"/>
      <c r="AK9" s="1076"/>
      <c r="AL9" s="1077"/>
      <c r="AM9" s="1077"/>
      <c r="AN9" s="1077"/>
      <c r="AO9" s="1077"/>
      <c r="AP9" s="1077"/>
      <c r="AQ9" s="1077"/>
      <c r="AR9" s="1077"/>
      <c r="AS9" s="1077"/>
      <c r="AT9" s="1077"/>
      <c r="AU9" s="1078"/>
      <c r="AV9" s="1078"/>
      <c r="AW9" s="1078"/>
      <c r="AX9" s="1078"/>
      <c r="AY9" s="1079"/>
      <c r="AZ9" s="223"/>
      <c r="BA9" s="223"/>
      <c r="BB9" s="223"/>
      <c r="BC9" s="223"/>
      <c r="BD9" s="223"/>
      <c r="BE9" s="224"/>
      <c r="BF9" s="224"/>
      <c r="BG9" s="224"/>
      <c r="BH9" s="224"/>
      <c r="BI9" s="224"/>
      <c r="BJ9" s="224"/>
      <c r="BK9" s="224"/>
      <c r="BL9" s="224"/>
      <c r="BM9" s="224"/>
      <c r="BN9" s="224"/>
      <c r="BO9" s="224"/>
      <c r="BP9" s="224"/>
      <c r="BQ9" s="229">
        <v>3</v>
      </c>
      <c r="BR9" s="230"/>
      <c r="BS9" s="988"/>
      <c r="BT9" s="989"/>
      <c r="BU9" s="989"/>
      <c r="BV9" s="989"/>
      <c r="BW9" s="989"/>
      <c r="BX9" s="989"/>
      <c r="BY9" s="989"/>
      <c r="BZ9" s="989"/>
      <c r="CA9" s="989"/>
      <c r="CB9" s="989"/>
      <c r="CC9" s="989"/>
      <c r="CD9" s="989"/>
      <c r="CE9" s="989"/>
      <c r="CF9" s="989"/>
      <c r="CG9" s="1010"/>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25"/>
    </row>
    <row r="10" spans="1:131" s="226" customFormat="1" ht="26.25" customHeight="1" x14ac:dyDescent="0.15">
      <c r="A10" s="229">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6"/>
      <c r="AL10" s="1077"/>
      <c r="AM10" s="1077"/>
      <c r="AN10" s="1077"/>
      <c r="AO10" s="1077"/>
      <c r="AP10" s="1077"/>
      <c r="AQ10" s="1077"/>
      <c r="AR10" s="1077"/>
      <c r="AS10" s="1077"/>
      <c r="AT10" s="1077"/>
      <c r="AU10" s="1078"/>
      <c r="AV10" s="1078"/>
      <c r="AW10" s="1078"/>
      <c r="AX10" s="1078"/>
      <c r="AY10" s="1079"/>
      <c r="AZ10" s="223"/>
      <c r="BA10" s="223"/>
      <c r="BB10" s="223"/>
      <c r="BC10" s="223"/>
      <c r="BD10" s="223"/>
      <c r="BE10" s="224"/>
      <c r="BF10" s="224"/>
      <c r="BG10" s="224"/>
      <c r="BH10" s="224"/>
      <c r="BI10" s="224"/>
      <c r="BJ10" s="224"/>
      <c r="BK10" s="224"/>
      <c r="BL10" s="224"/>
      <c r="BM10" s="224"/>
      <c r="BN10" s="224"/>
      <c r="BO10" s="224"/>
      <c r="BP10" s="224"/>
      <c r="BQ10" s="229">
        <v>4</v>
      </c>
      <c r="BR10" s="230"/>
      <c r="BS10" s="988"/>
      <c r="BT10" s="989"/>
      <c r="BU10" s="989"/>
      <c r="BV10" s="989"/>
      <c r="BW10" s="989"/>
      <c r="BX10" s="989"/>
      <c r="BY10" s="989"/>
      <c r="BZ10" s="989"/>
      <c r="CA10" s="989"/>
      <c r="CB10" s="989"/>
      <c r="CC10" s="989"/>
      <c r="CD10" s="989"/>
      <c r="CE10" s="989"/>
      <c r="CF10" s="989"/>
      <c r="CG10" s="1010"/>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25"/>
    </row>
    <row r="11" spans="1:131" s="226" customFormat="1" ht="26.25" customHeight="1" x14ac:dyDescent="0.15">
      <c r="A11" s="229">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6"/>
      <c r="AL11" s="1077"/>
      <c r="AM11" s="1077"/>
      <c r="AN11" s="1077"/>
      <c r="AO11" s="1077"/>
      <c r="AP11" s="1077"/>
      <c r="AQ11" s="1077"/>
      <c r="AR11" s="1077"/>
      <c r="AS11" s="1077"/>
      <c r="AT11" s="1077"/>
      <c r="AU11" s="1078"/>
      <c r="AV11" s="1078"/>
      <c r="AW11" s="1078"/>
      <c r="AX11" s="1078"/>
      <c r="AY11" s="1079"/>
      <c r="AZ11" s="223"/>
      <c r="BA11" s="223"/>
      <c r="BB11" s="223"/>
      <c r="BC11" s="223"/>
      <c r="BD11" s="223"/>
      <c r="BE11" s="224"/>
      <c r="BF11" s="224"/>
      <c r="BG11" s="224"/>
      <c r="BH11" s="224"/>
      <c r="BI11" s="224"/>
      <c r="BJ11" s="224"/>
      <c r="BK11" s="224"/>
      <c r="BL11" s="224"/>
      <c r="BM11" s="224"/>
      <c r="BN11" s="224"/>
      <c r="BO11" s="224"/>
      <c r="BP11" s="224"/>
      <c r="BQ11" s="229">
        <v>5</v>
      </c>
      <c r="BR11" s="230"/>
      <c r="BS11" s="988"/>
      <c r="BT11" s="989"/>
      <c r="BU11" s="989"/>
      <c r="BV11" s="989"/>
      <c r="BW11" s="989"/>
      <c r="BX11" s="989"/>
      <c r="BY11" s="989"/>
      <c r="BZ11" s="989"/>
      <c r="CA11" s="989"/>
      <c r="CB11" s="989"/>
      <c r="CC11" s="989"/>
      <c r="CD11" s="989"/>
      <c r="CE11" s="989"/>
      <c r="CF11" s="989"/>
      <c r="CG11" s="1010"/>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25"/>
    </row>
    <row r="12" spans="1:131" s="226" customFormat="1" ht="26.25" customHeight="1" x14ac:dyDescent="0.15">
      <c r="A12" s="229">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6"/>
      <c r="AL12" s="1077"/>
      <c r="AM12" s="1077"/>
      <c r="AN12" s="1077"/>
      <c r="AO12" s="1077"/>
      <c r="AP12" s="1077"/>
      <c r="AQ12" s="1077"/>
      <c r="AR12" s="1077"/>
      <c r="AS12" s="1077"/>
      <c r="AT12" s="1077"/>
      <c r="AU12" s="1078"/>
      <c r="AV12" s="1078"/>
      <c r="AW12" s="1078"/>
      <c r="AX12" s="1078"/>
      <c r="AY12" s="1079"/>
      <c r="AZ12" s="223"/>
      <c r="BA12" s="223"/>
      <c r="BB12" s="223"/>
      <c r="BC12" s="223"/>
      <c r="BD12" s="223"/>
      <c r="BE12" s="224"/>
      <c r="BF12" s="224"/>
      <c r="BG12" s="224"/>
      <c r="BH12" s="224"/>
      <c r="BI12" s="224"/>
      <c r="BJ12" s="224"/>
      <c r="BK12" s="224"/>
      <c r="BL12" s="224"/>
      <c r="BM12" s="224"/>
      <c r="BN12" s="224"/>
      <c r="BO12" s="224"/>
      <c r="BP12" s="224"/>
      <c r="BQ12" s="229">
        <v>6</v>
      </c>
      <c r="BR12" s="230"/>
      <c r="BS12" s="988"/>
      <c r="BT12" s="989"/>
      <c r="BU12" s="989"/>
      <c r="BV12" s="989"/>
      <c r="BW12" s="989"/>
      <c r="BX12" s="989"/>
      <c r="BY12" s="989"/>
      <c r="BZ12" s="989"/>
      <c r="CA12" s="989"/>
      <c r="CB12" s="989"/>
      <c r="CC12" s="989"/>
      <c r="CD12" s="989"/>
      <c r="CE12" s="989"/>
      <c r="CF12" s="989"/>
      <c r="CG12" s="1010"/>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25"/>
    </row>
    <row r="13" spans="1:131" s="226" customFormat="1" ht="26.25" customHeight="1" x14ac:dyDescent="0.15">
      <c r="A13" s="229">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6"/>
      <c r="AL13" s="1077"/>
      <c r="AM13" s="1077"/>
      <c r="AN13" s="1077"/>
      <c r="AO13" s="1077"/>
      <c r="AP13" s="1077"/>
      <c r="AQ13" s="1077"/>
      <c r="AR13" s="1077"/>
      <c r="AS13" s="1077"/>
      <c r="AT13" s="1077"/>
      <c r="AU13" s="1078"/>
      <c r="AV13" s="1078"/>
      <c r="AW13" s="1078"/>
      <c r="AX13" s="1078"/>
      <c r="AY13" s="1079"/>
      <c r="AZ13" s="223"/>
      <c r="BA13" s="223"/>
      <c r="BB13" s="223"/>
      <c r="BC13" s="223"/>
      <c r="BD13" s="223"/>
      <c r="BE13" s="224"/>
      <c r="BF13" s="224"/>
      <c r="BG13" s="224"/>
      <c r="BH13" s="224"/>
      <c r="BI13" s="224"/>
      <c r="BJ13" s="224"/>
      <c r="BK13" s="224"/>
      <c r="BL13" s="224"/>
      <c r="BM13" s="224"/>
      <c r="BN13" s="224"/>
      <c r="BO13" s="224"/>
      <c r="BP13" s="224"/>
      <c r="BQ13" s="229">
        <v>7</v>
      </c>
      <c r="BR13" s="230"/>
      <c r="BS13" s="988"/>
      <c r="BT13" s="989"/>
      <c r="BU13" s="989"/>
      <c r="BV13" s="989"/>
      <c r="BW13" s="989"/>
      <c r="BX13" s="989"/>
      <c r="BY13" s="989"/>
      <c r="BZ13" s="989"/>
      <c r="CA13" s="989"/>
      <c r="CB13" s="989"/>
      <c r="CC13" s="989"/>
      <c r="CD13" s="989"/>
      <c r="CE13" s="989"/>
      <c r="CF13" s="989"/>
      <c r="CG13" s="1010"/>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25"/>
    </row>
    <row r="14" spans="1:131" s="226" customFormat="1" ht="26.25" customHeight="1" x14ac:dyDescent="0.15">
      <c r="A14" s="229">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6"/>
      <c r="AL14" s="1077"/>
      <c r="AM14" s="1077"/>
      <c r="AN14" s="1077"/>
      <c r="AO14" s="1077"/>
      <c r="AP14" s="1077"/>
      <c r="AQ14" s="1077"/>
      <c r="AR14" s="1077"/>
      <c r="AS14" s="1077"/>
      <c r="AT14" s="1077"/>
      <c r="AU14" s="1078"/>
      <c r="AV14" s="1078"/>
      <c r="AW14" s="1078"/>
      <c r="AX14" s="1078"/>
      <c r="AY14" s="1079"/>
      <c r="AZ14" s="223"/>
      <c r="BA14" s="223"/>
      <c r="BB14" s="223"/>
      <c r="BC14" s="223"/>
      <c r="BD14" s="223"/>
      <c r="BE14" s="224"/>
      <c r="BF14" s="224"/>
      <c r="BG14" s="224"/>
      <c r="BH14" s="224"/>
      <c r="BI14" s="224"/>
      <c r="BJ14" s="224"/>
      <c r="BK14" s="224"/>
      <c r="BL14" s="224"/>
      <c r="BM14" s="224"/>
      <c r="BN14" s="224"/>
      <c r="BO14" s="224"/>
      <c r="BP14" s="224"/>
      <c r="BQ14" s="229">
        <v>8</v>
      </c>
      <c r="BR14" s="230"/>
      <c r="BS14" s="988"/>
      <c r="BT14" s="989"/>
      <c r="BU14" s="989"/>
      <c r="BV14" s="989"/>
      <c r="BW14" s="989"/>
      <c r="BX14" s="989"/>
      <c r="BY14" s="989"/>
      <c r="BZ14" s="989"/>
      <c r="CA14" s="989"/>
      <c r="CB14" s="989"/>
      <c r="CC14" s="989"/>
      <c r="CD14" s="989"/>
      <c r="CE14" s="989"/>
      <c r="CF14" s="989"/>
      <c r="CG14" s="1010"/>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25"/>
    </row>
    <row r="15" spans="1:131" s="226" customFormat="1" ht="26.25" customHeight="1" x14ac:dyDescent="0.15">
      <c r="A15" s="229">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6"/>
      <c r="AL15" s="1077"/>
      <c r="AM15" s="1077"/>
      <c r="AN15" s="1077"/>
      <c r="AO15" s="1077"/>
      <c r="AP15" s="1077"/>
      <c r="AQ15" s="1077"/>
      <c r="AR15" s="1077"/>
      <c r="AS15" s="1077"/>
      <c r="AT15" s="1077"/>
      <c r="AU15" s="1078"/>
      <c r="AV15" s="1078"/>
      <c r="AW15" s="1078"/>
      <c r="AX15" s="1078"/>
      <c r="AY15" s="1079"/>
      <c r="AZ15" s="223"/>
      <c r="BA15" s="223"/>
      <c r="BB15" s="223"/>
      <c r="BC15" s="223"/>
      <c r="BD15" s="223"/>
      <c r="BE15" s="224"/>
      <c r="BF15" s="224"/>
      <c r="BG15" s="224"/>
      <c r="BH15" s="224"/>
      <c r="BI15" s="224"/>
      <c r="BJ15" s="224"/>
      <c r="BK15" s="224"/>
      <c r="BL15" s="224"/>
      <c r="BM15" s="224"/>
      <c r="BN15" s="224"/>
      <c r="BO15" s="224"/>
      <c r="BP15" s="224"/>
      <c r="BQ15" s="229">
        <v>9</v>
      </c>
      <c r="BR15" s="230"/>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5"/>
    </row>
    <row r="16" spans="1:131" s="226" customFormat="1" ht="26.25" customHeight="1" x14ac:dyDescent="0.15">
      <c r="A16" s="229">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6"/>
      <c r="AL16" s="1077"/>
      <c r="AM16" s="1077"/>
      <c r="AN16" s="1077"/>
      <c r="AO16" s="1077"/>
      <c r="AP16" s="1077"/>
      <c r="AQ16" s="1077"/>
      <c r="AR16" s="1077"/>
      <c r="AS16" s="1077"/>
      <c r="AT16" s="1077"/>
      <c r="AU16" s="1078"/>
      <c r="AV16" s="1078"/>
      <c r="AW16" s="1078"/>
      <c r="AX16" s="1078"/>
      <c r="AY16" s="1079"/>
      <c r="AZ16" s="223"/>
      <c r="BA16" s="223"/>
      <c r="BB16" s="223"/>
      <c r="BC16" s="223"/>
      <c r="BD16" s="223"/>
      <c r="BE16" s="224"/>
      <c r="BF16" s="224"/>
      <c r="BG16" s="224"/>
      <c r="BH16" s="224"/>
      <c r="BI16" s="224"/>
      <c r="BJ16" s="224"/>
      <c r="BK16" s="224"/>
      <c r="BL16" s="224"/>
      <c r="BM16" s="224"/>
      <c r="BN16" s="224"/>
      <c r="BO16" s="224"/>
      <c r="BP16" s="224"/>
      <c r="BQ16" s="229">
        <v>10</v>
      </c>
      <c r="BR16" s="230"/>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5"/>
    </row>
    <row r="17" spans="1:131" s="226" customFormat="1" ht="26.25" customHeight="1" x14ac:dyDescent="0.15">
      <c r="A17" s="229">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6"/>
      <c r="AL17" s="1077"/>
      <c r="AM17" s="1077"/>
      <c r="AN17" s="1077"/>
      <c r="AO17" s="1077"/>
      <c r="AP17" s="1077"/>
      <c r="AQ17" s="1077"/>
      <c r="AR17" s="1077"/>
      <c r="AS17" s="1077"/>
      <c r="AT17" s="1077"/>
      <c r="AU17" s="1078"/>
      <c r="AV17" s="1078"/>
      <c r="AW17" s="1078"/>
      <c r="AX17" s="1078"/>
      <c r="AY17" s="1079"/>
      <c r="AZ17" s="223"/>
      <c r="BA17" s="223"/>
      <c r="BB17" s="223"/>
      <c r="BC17" s="223"/>
      <c r="BD17" s="223"/>
      <c r="BE17" s="224"/>
      <c r="BF17" s="224"/>
      <c r="BG17" s="224"/>
      <c r="BH17" s="224"/>
      <c r="BI17" s="224"/>
      <c r="BJ17" s="224"/>
      <c r="BK17" s="224"/>
      <c r="BL17" s="224"/>
      <c r="BM17" s="224"/>
      <c r="BN17" s="224"/>
      <c r="BO17" s="224"/>
      <c r="BP17" s="224"/>
      <c r="BQ17" s="229">
        <v>11</v>
      </c>
      <c r="BR17" s="230"/>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5"/>
    </row>
    <row r="18" spans="1:131" s="226" customFormat="1" ht="26.25" customHeight="1" x14ac:dyDescent="0.15">
      <c r="A18" s="229">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6"/>
      <c r="AL18" s="1077"/>
      <c r="AM18" s="1077"/>
      <c r="AN18" s="1077"/>
      <c r="AO18" s="1077"/>
      <c r="AP18" s="1077"/>
      <c r="AQ18" s="1077"/>
      <c r="AR18" s="1077"/>
      <c r="AS18" s="1077"/>
      <c r="AT18" s="1077"/>
      <c r="AU18" s="1078"/>
      <c r="AV18" s="1078"/>
      <c r="AW18" s="1078"/>
      <c r="AX18" s="1078"/>
      <c r="AY18" s="1079"/>
      <c r="AZ18" s="223"/>
      <c r="BA18" s="223"/>
      <c r="BB18" s="223"/>
      <c r="BC18" s="223"/>
      <c r="BD18" s="223"/>
      <c r="BE18" s="224"/>
      <c r="BF18" s="224"/>
      <c r="BG18" s="224"/>
      <c r="BH18" s="224"/>
      <c r="BI18" s="224"/>
      <c r="BJ18" s="224"/>
      <c r="BK18" s="224"/>
      <c r="BL18" s="224"/>
      <c r="BM18" s="224"/>
      <c r="BN18" s="224"/>
      <c r="BO18" s="224"/>
      <c r="BP18" s="224"/>
      <c r="BQ18" s="229">
        <v>12</v>
      </c>
      <c r="BR18" s="230"/>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5"/>
    </row>
    <row r="19" spans="1:131" s="226" customFormat="1" ht="26.25" customHeight="1" x14ac:dyDescent="0.15">
      <c r="A19" s="229">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6"/>
      <c r="AL19" s="1077"/>
      <c r="AM19" s="1077"/>
      <c r="AN19" s="1077"/>
      <c r="AO19" s="1077"/>
      <c r="AP19" s="1077"/>
      <c r="AQ19" s="1077"/>
      <c r="AR19" s="1077"/>
      <c r="AS19" s="1077"/>
      <c r="AT19" s="1077"/>
      <c r="AU19" s="1078"/>
      <c r="AV19" s="1078"/>
      <c r="AW19" s="1078"/>
      <c r="AX19" s="1078"/>
      <c r="AY19" s="1079"/>
      <c r="AZ19" s="223"/>
      <c r="BA19" s="223"/>
      <c r="BB19" s="223"/>
      <c r="BC19" s="223"/>
      <c r="BD19" s="223"/>
      <c r="BE19" s="224"/>
      <c r="BF19" s="224"/>
      <c r="BG19" s="224"/>
      <c r="BH19" s="224"/>
      <c r="BI19" s="224"/>
      <c r="BJ19" s="224"/>
      <c r="BK19" s="224"/>
      <c r="BL19" s="224"/>
      <c r="BM19" s="224"/>
      <c r="BN19" s="224"/>
      <c r="BO19" s="224"/>
      <c r="BP19" s="224"/>
      <c r="BQ19" s="229">
        <v>13</v>
      </c>
      <c r="BR19" s="230"/>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5"/>
    </row>
    <row r="20" spans="1:131" s="226" customFormat="1" ht="26.25" customHeight="1" x14ac:dyDescent="0.15">
      <c r="A20" s="229">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6"/>
      <c r="AL20" s="1077"/>
      <c r="AM20" s="1077"/>
      <c r="AN20" s="1077"/>
      <c r="AO20" s="1077"/>
      <c r="AP20" s="1077"/>
      <c r="AQ20" s="1077"/>
      <c r="AR20" s="1077"/>
      <c r="AS20" s="1077"/>
      <c r="AT20" s="1077"/>
      <c r="AU20" s="1078"/>
      <c r="AV20" s="1078"/>
      <c r="AW20" s="1078"/>
      <c r="AX20" s="1078"/>
      <c r="AY20" s="1079"/>
      <c r="AZ20" s="223"/>
      <c r="BA20" s="223"/>
      <c r="BB20" s="223"/>
      <c r="BC20" s="223"/>
      <c r="BD20" s="223"/>
      <c r="BE20" s="224"/>
      <c r="BF20" s="224"/>
      <c r="BG20" s="224"/>
      <c r="BH20" s="224"/>
      <c r="BI20" s="224"/>
      <c r="BJ20" s="224"/>
      <c r="BK20" s="224"/>
      <c r="BL20" s="224"/>
      <c r="BM20" s="224"/>
      <c r="BN20" s="224"/>
      <c r="BO20" s="224"/>
      <c r="BP20" s="224"/>
      <c r="BQ20" s="229">
        <v>14</v>
      </c>
      <c r="BR20" s="230"/>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5"/>
    </row>
    <row r="21" spans="1:131" s="226" customFormat="1" ht="26.25" customHeight="1" thickBot="1" x14ac:dyDescent="0.2">
      <c r="A21" s="229">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6"/>
      <c r="AL21" s="1077"/>
      <c r="AM21" s="1077"/>
      <c r="AN21" s="1077"/>
      <c r="AO21" s="1077"/>
      <c r="AP21" s="1077"/>
      <c r="AQ21" s="1077"/>
      <c r="AR21" s="1077"/>
      <c r="AS21" s="1077"/>
      <c r="AT21" s="1077"/>
      <c r="AU21" s="1078"/>
      <c r="AV21" s="1078"/>
      <c r="AW21" s="1078"/>
      <c r="AX21" s="1078"/>
      <c r="AY21" s="1079"/>
      <c r="AZ21" s="223"/>
      <c r="BA21" s="223"/>
      <c r="BB21" s="223"/>
      <c r="BC21" s="223"/>
      <c r="BD21" s="223"/>
      <c r="BE21" s="224"/>
      <c r="BF21" s="224"/>
      <c r="BG21" s="224"/>
      <c r="BH21" s="224"/>
      <c r="BI21" s="224"/>
      <c r="BJ21" s="224"/>
      <c r="BK21" s="224"/>
      <c r="BL21" s="224"/>
      <c r="BM21" s="224"/>
      <c r="BN21" s="224"/>
      <c r="BO21" s="224"/>
      <c r="BP21" s="224"/>
      <c r="BQ21" s="229">
        <v>15</v>
      </c>
      <c r="BR21" s="230"/>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5"/>
    </row>
    <row r="22" spans="1:131" s="226" customFormat="1" ht="26.25" customHeight="1" x14ac:dyDescent="0.15">
      <c r="A22" s="229">
        <v>16</v>
      </c>
      <c r="B22" s="1026"/>
      <c r="C22" s="1027"/>
      <c r="D22" s="1027"/>
      <c r="E22" s="1027"/>
      <c r="F22" s="1027"/>
      <c r="G22" s="1027"/>
      <c r="H22" s="1027"/>
      <c r="I22" s="1027"/>
      <c r="J22" s="1027"/>
      <c r="K22" s="1027"/>
      <c r="L22" s="1027"/>
      <c r="M22" s="1027"/>
      <c r="N22" s="1027"/>
      <c r="O22" s="1027"/>
      <c r="P22" s="1028"/>
      <c r="Q22" s="1069"/>
      <c r="R22" s="1070"/>
      <c r="S22" s="1070"/>
      <c r="T22" s="1070"/>
      <c r="U22" s="1070"/>
      <c r="V22" s="1070"/>
      <c r="W22" s="1070"/>
      <c r="X22" s="1070"/>
      <c r="Y22" s="1070"/>
      <c r="Z22" s="1070"/>
      <c r="AA22" s="1070"/>
      <c r="AB22" s="1070"/>
      <c r="AC22" s="1070"/>
      <c r="AD22" s="1070"/>
      <c r="AE22" s="1071"/>
      <c r="AF22" s="1031"/>
      <c r="AG22" s="1032"/>
      <c r="AH22" s="1032"/>
      <c r="AI22" s="1032"/>
      <c r="AJ22" s="1033"/>
      <c r="AK22" s="1072"/>
      <c r="AL22" s="1073"/>
      <c r="AM22" s="1073"/>
      <c r="AN22" s="1073"/>
      <c r="AO22" s="1073"/>
      <c r="AP22" s="1073"/>
      <c r="AQ22" s="1073"/>
      <c r="AR22" s="1073"/>
      <c r="AS22" s="1073"/>
      <c r="AT22" s="1073"/>
      <c r="AU22" s="1074"/>
      <c r="AV22" s="1074"/>
      <c r="AW22" s="1074"/>
      <c r="AX22" s="1074"/>
      <c r="AY22" s="1075"/>
      <c r="AZ22" s="1024" t="s">
        <v>391</v>
      </c>
      <c r="BA22" s="1024"/>
      <c r="BB22" s="1024"/>
      <c r="BC22" s="1024"/>
      <c r="BD22" s="1025"/>
      <c r="BE22" s="224"/>
      <c r="BF22" s="224"/>
      <c r="BG22" s="224"/>
      <c r="BH22" s="224"/>
      <c r="BI22" s="224"/>
      <c r="BJ22" s="224"/>
      <c r="BK22" s="224"/>
      <c r="BL22" s="224"/>
      <c r="BM22" s="224"/>
      <c r="BN22" s="224"/>
      <c r="BO22" s="224"/>
      <c r="BP22" s="224"/>
      <c r="BQ22" s="229">
        <v>16</v>
      </c>
      <c r="BR22" s="230"/>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5"/>
    </row>
    <row r="23" spans="1:131" s="226" customFormat="1" ht="26.25" customHeight="1" thickBot="1" x14ac:dyDescent="0.2">
      <c r="A23" s="231" t="s">
        <v>392</v>
      </c>
      <c r="B23" s="933" t="s">
        <v>393</v>
      </c>
      <c r="C23" s="934"/>
      <c r="D23" s="934"/>
      <c r="E23" s="934"/>
      <c r="F23" s="934"/>
      <c r="G23" s="934"/>
      <c r="H23" s="934"/>
      <c r="I23" s="934"/>
      <c r="J23" s="934"/>
      <c r="K23" s="934"/>
      <c r="L23" s="934"/>
      <c r="M23" s="934"/>
      <c r="N23" s="934"/>
      <c r="O23" s="934"/>
      <c r="P23" s="944"/>
      <c r="Q23" s="1063"/>
      <c r="R23" s="1057"/>
      <c r="S23" s="1057"/>
      <c r="T23" s="1057"/>
      <c r="U23" s="1057"/>
      <c r="V23" s="1057"/>
      <c r="W23" s="1057"/>
      <c r="X23" s="1057"/>
      <c r="Y23" s="1057"/>
      <c r="Z23" s="1057"/>
      <c r="AA23" s="1057"/>
      <c r="AB23" s="1057"/>
      <c r="AC23" s="1057"/>
      <c r="AD23" s="1057"/>
      <c r="AE23" s="1064"/>
      <c r="AF23" s="1065">
        <v>854</v>
      </c>
      <c r="AG23" s="1057"/>
      <c r="AH23" s="1057"/>
      <c r="AI23" s="1057"/>
      <c r="AJ23" s="1066"/>
      <c r="AK23" s="1067"/>
      <c r="AL23" s="1068"/>
      <c r="AM23" s="1068"/>
      <c r="AN23" s="1068"/>
      <c r="AO23" s="1068"/>
      <c r="AP23" s="1057"/>
      <c r="AQ23" s="1057"/>
      <c r="AR23" s="1057"/>
      <c r="AS23" s="1057"/>
      <c r="AT23" s="1057"/>
      <c r="AU23" s="1058"/>
      <c r="AV23" s="1058"/>
      <c r="AW23" s="1058"/>
      <c r="AX23" s="1058"/>
      <c r="AY23" s="1059"/>
      <c r="AZ23" s="1060" t="s">
        <v>394</v>
      </c>
      <c r="BA23" s="1061"/>
      <c r="BB23" s="1061"/>
      <c r="BC23" s="1061"/>
      <c r="BD23" s="1062"/>
      <c r="BE23" s="224"/>
      <c r="BF23" s="224"/>
      <c r="BG23" s="224"/>
      <c r="BH23" s="224"/>
      <c r="BI23" s="224"/>
      <c r="BJ23" s="224"/>
      <c r="BK23" s="224"/>
      <c r="BL23" s="224"/>
      <c r="BM23" s="224"/>
      <c r="BN23" s="224"/>
      <c r="BO23" s="224"/>
      <c r="BP23" s="224"/>
      <c r="BQ23" s="229">
        <v>17</v>
      </c>
      <c r="BR23" s="230"/>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5"/>
    </row>
    <row r="24" spans="1:131" s="226" customFormat="1" ht="26.25" customHeight="1" x14ac:dyDescent="0.15">
      <c r="A24" s="1056" t="s">
        <v>395</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3"/>
      <c r="BA24" s="223"/>
      <c r="BB24" s="223"/>
      <c r="BC24" s="223"/>
      <c r="BD24" s="223"/>
      <c r="BE24" s="224"/>
      <c r="BF24" s="224"/>
      <c r="BG24" s="224"/>
      <c r="BH24" s="224"/>
      <c r="BI24" s="224"/>
      <c r="BJ24" s="224"/>
      <c r="BK24" s="224"/>
      <c r="BL24" s="224"/>
      <c r="BM24" s="224"/>
      <c r="BN24" s="224"/>
      <c r="BO24" s="224"/>
      <c r="BP24" s="224"/>
      <c r="BQ24" s="229">
        <v>18</v>
      </c>
      <c r="BR24" s="230"/>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5"/>
    </row>
    <row r="25" spans="1:131" ht="26.25" customHeight="1" thickBot="1" x14ac:dyDescent="0.2">
      <c r="A25" s="1055" t="s">
        <v>396</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3"/>
      <c r="BK25" s="223"/>
      <c r="BL25" s="223"/>
      <c r="BM25" s="223"/>
      <c r="BN25" s="223"/>
      <c r="BO25" s="232"/>
      <c r="BP25" s="232"/>
      <c r="BQ25" s="229">
        <v>19</v>
      </c>
      <c r="BR25" s="230"/>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21"/>
    </row>
    <row r="26" spans="1:131" ht="26.25" customHeight="1" x14ac:dyDescent="0.15">
      <c r="A26" s="991" t="s">
        <v>373</v>
      </c>
      <c r="B26" s="992"/>
      <c r="C26" s="992"/>
      <c r="D26" s="992"/>
      <c r="E26" s="992"/>
      <c r="F26" s="992"/>
      <c r="G26" s="992"/>
      <c r="H26" s="992"/>
      <c r="I26" s="992"/>
      <c r="J26" s="992"/>
      <c r="K26" s="992"/>
      <c r="L26" s="992"/>
      <c r="M26" s="992"/>
      <c r="N26" s="992"/>
      <c r="O26" s="992"/>
      <c r="P26" s="993"/>
      <c r="Q26" s="997" t="s">
        <v>397</v>
      </c>
      <c r="R26" s="998"/>
      <c r="S26" s="998"/>
      <c r="T26" s="998"/>
      <c r="U26" s="999"/>
      <c r="V26" s="997" t="s">
        <v>398</v>
      </c>
      <c r="W26" s="998"/>
      <c r="X26" s="998"/>
      <c r="Y26" s="998"/>
      <c r="Z26" s="999"/>
      <c r="AA26" s="997" t="s">
        <v>399</v>
      </c>
      <c r="AB26" s="998"/>
      <c r="AC26" s="998"/>
      <c r="AD26" s="998"/>
      <c r="AE26" s="998"/>
      <c r="AF26" s="1051" t="s">
        <v>400</v>
      </c>
      <c r="AG26" s="1004"/>
      <c r="AH26" s="1004"/>
      <c r="AI26" s="1004"/>
      <c r="AJ26" s="1052"/>
      <c r="AK26" s="998" t="s">
        <v>401</v>
      </c>
      <c r="AL26" s="998"/>
      <c r="AM26" s="998"/>
      <c r="AN26" s="998"/>
      <c r="AO26" s="999"/>
      <c r="AP26" s="997" t="s">
        <v>402</v>
      </c>
      <c r="AQ26" s="998"/>
      <c r="AR26" s="998"/>
      <c r="AS26" s="998"/>
      <c r="AT26" s="999"/>
      <c r="AU26" s="997" t="s">
        <v>403</v>
      </c>
      <c r="AV26" s="998"/>
      <c r="AW26" s="998"/>
      <c r="AX26" s="998"/>
      <c r="AY26" s="999"/>
      <c r="AZ26" s="997" t="s">
        <v>404</v>
      </c>
      <c r="BA26" s="998"/>
      <c r="BB26" s="998"/>
      <c r="BC26" s="998"/>
      <c r="BD26" s="999"/>
      <c r="BE26" s="997" t="s">
        <v>380</v>
      </c>
      <c r="BF26" s="998"/>
      <c r="BG26" s="998"/>
      <c r="BH26" s="998"/>
      <c r="BI26" s="1011"/>
      <c r="BJ26" s="223"/>
      <c r="BK26" s="223"/>
      <c r="BL26" s="223"/>
      <c r="BM26" s="223"/>
      <c r="BN26" s="223"/>
      <c r="BO26" s="232"/>
      <c r="BP26" s="232"/>
      <c r="BQ26" s="229">
        <v>20</v>
      </c>
      <c r="BR26" s="230"/>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21"/>
    </row>
    <row r="27" spans="1:13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3"/>
      <c r="AG27" s="1007"/>
      <c r="AH27" s="1007"/>
      <c r="AI27" s="1007"/>
      <c r="AJ27" s="105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3"/>
      <c r="BK27" s="223"/>
      <c r="BL27" s="223"/>
      <c r="BM27" s="223"/>
      <c r="BN27" s="223"/>
      <c r="BO27" s="232"/>
      <c r="BP27" s="232"/>
      <c r="BQ27" s="229">
        <v>21</v>
      </c>
      <c r="BR27" s="230"/>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21"/>
    </row>
    <row r="28" spans="1:131" ht="26.25" customHeight="1" thickTop="1" x14ac:dyDescent="0.15">
      <c r="A28" s="233">
        <v>1</v>
      </c>
      <c r="B28" s="1043" t="s">
        <v>405</v>
      </c>
      <c r="C28" s="1044"/>
      <c r="D28" s="1044"/>
      <c r="E28" s="1044"/>
      <c r="F28" s="1044"/>
      <c r="G28" s="1044"/>
      <c r="H28" s="1044"/>
      <c r="I28" s="1044"/>
      <c r="J28" s="1044"/>
      <c r="K28" s="1044"/>
      <c r="L28" s="1044"/>
      <c r="M28" s="1044"/>
      <c r="N28" s="1044"/>
      <c r="O28" s="1044"/>
      <c r="P28" s="1045"/>
      <c r="Q28" s="1046">
        <v>3040</v>
      </c>
      <c r="R28" s="1047"/>
      <c r="S28" s="1047"/>
      <c r="T28" s="1047"/>
      <c r="U28" s="1047"/>
      <c r="V28" s="1047">
        <v>3021</v>
      </c>
      <c r="W28" s="1047"/>
      <c r="X28" s="1047"/>
      <c r="Y28" s="1047"/>
      <c r="Z28" s="1047"/>
      <c r="AA28" s="1047">
        <v>19</v>
      </c>
      <c r="AB28" s="1047"/>
      <c r="AC28" s="1047"/>
      <c r="AD28" s="1047"/>
      <c r="AE28" s="1048"/>
      <c r="AF28" s="1049">
        <v>19</v>
      </c>
      <c r="AG28" s="1047"/>
      <c r="AH28" s="1047"/>
      <c r="AI28" s="1047"/>
      <c r="AJ28" s="1050"/>
      <c r="AK28" s="1038">
        <v>242</v>
      </c>
      <c r="AL28" s="1039"/>
      <c r="AM28" s="1039"/>
      <c r="AN28" s="1039"/>
      <c r="AO28" s="1039"/>
      <c r="AP28" s="1039" t="s">
        <v>592</v>
      </c>
      <c r="AQ28" s="1039"/>
      <c r="AR28" s="1039"/>
      <c r="AS28" s="1039"/>
      <c r="AT28" s="1039"/>
      <c r="AU28" s="1039" t="s">
        <v>592</v>
      </c>
      <c r="AV28" s="1039"/>
      <c r="AW28" s="1039"/>
      <c r="AX28" s="1039"/>
      <c r="AY28" s="1039"/>
      <c r="AZ28" s="1040" t="s">
        <v>592</v>
      </c>
      <c r="BA28" s="1040"/>
      <c r="BB28" s="1040"/>
      <c r="BC28" s="1040"/>
      <c r="BD28" s="1040"/>
      <c r="BE28" s="1041"/>
      <c r="BF28" s="1041"/>
      <c r="BG28" s="1041"/>
      <c r="BH28" s="1041"/>
      <c r="BI28" s="1042"/>
      <c r="BJ28" s="223"/>
      <c r="BK28" s="223"/>
      <c r="BL28" s="223"/>
      <c r="BM28" s="223"/>
      <c r="BN28" s="223"/>
      <c r="BO28" s="232"/>
      <c r="BP28" s="232"/>
      <c r="BQ28" s="229">
        <v>22</v>
      </c>
      <c r="BR28" s="230"/>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21"/>
    </row>
    <row r="29" spans="1:131" ht="26.25" customHeight="1" x14ac:dyDescent="0.15">
      <c r="A29" s="233">
        <v>2</v>
      </c>
      <c r="B29" s="1026" t="s">
        <v>406</v>
      </c>
      <c r="C29" s="1027"/>
      <c r="D29" s="1027"/>
      <c r="E29" s="1027"/>
      <c r="F29" s="1027"/>
      <c r="G29" s="1027"/>
      <c r="H29" s="1027"/>
      <c r="I29" s="1027"/>
      <c r="J29" s="1027"/>
      <c r="K29" s="1027"/>
      <c r="L29" s="1027"/>
      <c r="M29" s="1027"/>
      <c r="N29" s="1027"/>
      <c r="O29" s="1027"/>
      <c r="P29" s="1028"/>
      <c r="Q29" s="1034">
        <v>404</v>
      </c>
      <c r="R29" s="1035"/>
      <c r="S29" s="1035"/>
      <c r="T29" s="1035"/>
      <c r="U29" s="1035"/>
      <c r="V29" s="1035">
        <v>403</v>
      </c>
      <c r="W29" s="1035"/>
      <c r="X29" s="1035"/>
      <c r="Y29" s="1035"/>
      <c r="Z29" s="1035"/>
      <c r="AA29" s="1035">
        <v>1</v>
      </c>
      <c r="AB29" s="1035"/>
      <c r="AC29" s="1035"/>
      <c r="AD29" s="1035"/>
      <c r="AE29" s="1036"/>
      <c r="AF29" s="1031">
        <v>1</v>
      </c>
      <c r="AG29" s="1032"/>
      <c r="AH29" s="1032"/>
      <c r="AI29" s="1032"/>
      <c r="AJ29" s="1033"/>
      <c r="AK29" s="976">
        <v>96</v>
      </c>
      <c r="AL29" s="967"/>
      <c r="AM29" s="967"/>
      <c r="AN29" s="967"/>
      <c r="AO29" s="967"/>
      <c r="AP29" s="967" t="s">
        <v>592</v>
      </c>
      <c r="AQ29" s="967"/>
      <c r="AR29" s="967"/>
      <c r="AS29" s="967"/>
      <c r="AT29" s="967"/>
      <c r="AU29" s="967" t="s">
        <v>592</v>
      </c>
      <c r="AV29" s="967"/>
      <c r="AW29" s="967"/>
      <c r="AX29" s="967"/>
      <c r="AY29" s="967"/>
      <c r="AZ29" s="1037" t="s">
        <v>592</v>
      </c>
      <c r="BA29" s="1037"/>
      <c r="BB29" s="1037"/>
      <c r="BC29" s="1037"/>
      <c r="BD29" s="1037"/>
      <c r="BE29" s="968"/>
      <c r="BF29" s="968"/>
      <c r="BG29" s="968"/>
      <c r="BH29" s="968"/>
      <c r="BI29" s="969"/>
      <c r="BJ29" s="223"/>
      <c r="BK29" s="223"/>
      <c r="BL29" s="223"/>
      <c r="BM29" s="223"/>
      <c r="BN29" s="223"/>
      <c r="BO29" s="232"/>
      <c r="BP29" s="232"/>
      <c r="BQ29" s="229">
        <v>23</v>
      </c>
      <c r="BR29" s="230"/>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21"/>
    </row>
    <row r="30" spans="1:131" ht="26.25" customHeight="1" x14ac:dyDescent="0.15">
      <c r="A30" s="233">
        <v>3</v>
      </c>
      <c r="B30" s="1026" t="s">
        <v>407</v>
      </c>
      <c r="C30" s="1027"/>
      <c r="D30" s="1027"/>
      <c r="E30" s="1027"/>
      <c r="F30" s="1027"/>
      <c r="G30" s="1027"/>
      <c r="H30" s="1027"/>
      <c r="I30" s="1027"/>
      <c r="J30" s="1027"/>
      <c r="K30" s="1027"/>
      <c r="L30" s="1027"/>
      <c r="M30" s="1027"/>
      <c r="N30" s="1027"/>
      <c r="O30" s="1027"/>
      <c r="P30" s="1028"/>
      <c r="Q30" s="1034">
        <v>517</v>
      </c>
      <c r="R30" s="1035"/>
      <c r="S30" s="1035"/>
      <c r="T30" s="1035"/>
      <c r="U30" s="1035"/>
      <c r="V30" s="1035">
        <v>389</v>
      </c>
      <c r="W30" s="1035"/>
      <c r="X30" s="1035"/>
      <c r="Y30" s="1035"/>
      <c r="Z30" s="1035"/>
      <c r="AA30" s="1035">
        <v>128</v>
      </c>
      <c r="AB30" s="1035"/>
      <c r="AC30" s="1035"/>
      <c r="AD30" s="1035"/>
      <c r="AE30" s="1036"/>
      <c r="AF30" s="1031">
        <v>413</v>
      </c>
      <c r="AG30" s="1032"/>
      <c r="AH30" s="1032"/>
      <c r="AI30" s="1032"/>
      <c r="AJ30" s="1033"/>
      <c r="AK30" s="976">
        <v>5</v>
      </c>
      <c r="AL30" s="967"/>
      <c r="AM30" s="967"/>
      <c r="AN30" s="967"/>
      <c r="AO30" s="967"/>
      <c r="AP30" s="967">
        <v>924</v>
      </c>
      <c r="AQ30" s="967"/>
      <c r="AR30" s="967"/>
      <c r="AS30" s="967"/>
      <c r="AT30" s="967"/>
      <c r="AU30" s="967">
        <v>17</v>
      </c>
      <c r="AV30" s="967"/>
      <c r="AW30" s="967"/>
      <c r="AX30" s="967"/>
      <c r="AY30" s="967"/>
      <c r="AZ30" s="1037" t="s">
        <v>592</v>
      </c>
      <c r="BA30" s="1037"/>
      <c r="BB30" s="1037"/>
      <c r="BC30" s="1037"/>
      <c r="BD30" s="1037"/>
      <c r="BE30" s="968" t="s">
        <v>408</v>
      </c>
      <c r="BF30" s="968"/>
      <c r="BG30" s="968"/>
      <c r="BH30" s="968"/>
      <c r="BI30" s="969"/>
      <c r="BJ30" s="223"/>
      <c r="BK30" s="223"/>
      <c r="BL30" s="223"/>
      <c r="BM30" s="223"/>
      <c r="BN30" s="223"/>
      <c r="BO30" s="232"/>
      <c r="BP30" s="232"/>
      <c r="BQ30" s="229">
        <v>24</v>
      </c>
      <c r="BR30" s="230"/>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21"/>
    </row>
    <row r="31" spans="1:131" ht="26.25" customHeight="1" x14ac:dyDescent="0.15">
      <c r="A31" s="233">
        <v>4</v>
      </c>
      <c r="B31" s="1026" t="s">
        <v>409</v>
      </c>
      <c r="C31" s="1027"/>
      <c r="D31" s="1027"/>
      <c r="E31" s="1027"/>
      <c r="F31" s="1027"/>
      <c r="G31" s="1027"/>
      <c r="H31" s="1027"/>
      <c r="I31" s="1027"/>
      <c r="J31" s="1027"/>
      <c r="K31" s="1027"/>
      <c r="L31" s="1027"/>
      <c r="M31" s="1027"/>
      <c r="N31" s="1027"/>
      <c r="O31" s="1027"/>
      <c r="P31" s="1028"/>
      <c r="Q31" s="1034">
        <v>61</v>
      </c>
      <c r="R31" s="1035"/>
      <c r="S31" s="1035"/>
      <c r="T31" s="1035"/>
      <c r="U31" s="1035"/>
      <c r="V31" s="1035">
        <v>51</v>
      </c>
      <c r="W31" s="1035"/>
      <c r="X31" s="1035"/>
      <c r="Y31" s="1035"/>
      <c r="Z31" s="1035"/>
      <c r="AA31" s="1035">
        <v>11</v>
      </c>
      <c r="AB31" s="1035"/>
      <c r="AC31" s="1035"/>
      <c r="AD31" s="1035"/>
      <c r="AE31" s="1036"/>
      <c r="AF31" s="1031">
        <v>183</v>
      </c>
      <c r="AG31" s="1032"/>
      <c r="AH31" s="1032"/>
      <c r="AI31" s="1032"/>
      <c r="AJ31" s="1033"/>
      <c r="AK31" s="976" t="s">
        <v>592</v>
      </c>
      <c r="AL31" s="967"/>
      <c r="AM31" s="967"/>
      <c r="AN31" s="967"/>
      <c r="AO31" s="967"/>
      <c r="AP31" s="967" t="s">
        <v>592</v>
      </c>
      <c r="AQ31" s="967"/>
      <c r="AR31" s="967"/>
      <c r="AS31" s="967"/>
      <c r="AT31" s="967"/>
      <c r="AU31" s="967" t="s">
        <v>592</v>
      </c>
      <c r="AV31" s="967"/>
      <c r="AW31" s="967"/>
      <c r="AX31" s="967"/>
      <c r="AY31" s="967"/>
      <c r="AZ31" s="1037" t="s">
        <v>592</v>
      </c>
      <c r="BA31" s="1037"/>
      <c r="BB31" s="1037"/>
      <c r="BC31" s="1037"/>
      <c r="BD31" s="1037"/>
      <c r="BE31" s="968" t="s">
        <v>410</v>
      </c>
      <c r="BF31" s="968"/>
      <c r="BG31" s="968"/>
      <c r="BH31" s="968"/>
      <c r="BI31" s="969"/>
      <c r="BJ31" s="223"/>
      <c r="BK31" s="223"/>
      <c r="BL31" s="223"/>
      <c r="BM31" s="223"/>
      <c r="BN31" s="223"/>
      <c r="BO31" s="232"/>
      <c r="BP31" s="232"/>
      <c r="BQ31" s="229">
        <v>25</v>
      </c>
      <c r="BR31" s="230"/>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21"/>
    </row>
    <row r="32" spans="1:131" ht="26.25" customHeight="1" x14ac:dyDescent="0.15">
      <c r="A32" s="233">
        <v>5</v>
      </c>
      <c r="B32" s="1026" t="s">
        <v>608</v>
      </c>
      <c r="C32" s="1027"/>
      <c r="D32" s="1027"/>
      <c r="E32" s="1027"/>
      <c r="F32" s="1027"/>
      <c r="G32" s="1027"/>
      <c r="H32" s="1027"/>
      <c r="I32" s="1027"/>
      <c r="J32" s="1027"/>
      <c r="K32" s="1027"/>
      <c r="L32" s="1027"/>
      <c r="M32" s="1027"/>
      <c r="N32" s="1027"/>
      <c r="O32" s="1027"/>
      <c r="P32" s="1028"/>
      <c r="Q32" s="1034">
        <v>1151</v>
      </c>
      <c r="R32" s="1035"/>
      <c r="S32" s="1035"/>
      <c r="T32" s="1035"/>
      <c r="U32" s="1035"/>
      <c r="V32" s="1035">
        <v>922</v>
      </c>
      <c r="W32" s="1035"/>
      <c r="X32" s="1035"/>
      <c r="Y32" s="1035"/>
      <c r="Z32" s="1035"/>
      <c r="AA32" s="1035">
        <v>229</v>
      </c>
      <c r="AB32" s="1035"/>
      <c r="AC32" s="1035"/>
      <c r="AD32" s="1035"/>
      <c r="AE32" s="1036"/>
      <c r="AF32" s="1031">
        <v>352</v>
      </c>
      <c r="AG32" s="1032"/>
      <c r="AH32" s="1032"/>
      <c r="AI32" s="1032"/>
      <c r="AJ32" s="1033"/>
      <c r="AK32" s="976">
        <v>506</v>
      </c>
      <c r="AL32" s="967"/>
      <c r="AM32" s="967"/>
      <c r="AN32" s="967"/>
      <c r="AO32" s="967"/>
      <c r="AP32" s="967">
        <f>4895+2564</f>
        <v>7459</v>
      </c>
      <c r="AQ32" s="967"/>
      <c r="AR32" s="967"/>
      <c r="AS32" s="967"/>
      <c r="AT32" s="967"/>
      <c r="AU32" s="967">
        <v>5505</v>
      </c>
      <c r="AV32" s="967"/>
      <c r="AW32" s="967"/>
      <c r="AX32" s="967"/>
      <c r="AY32" s="967"/>
      <c r="AZ32" s="1037" t="s">
        <v>592</v>
      </c>
      <c r="BA32" s="1037"/>
      <c r="BB32" s="1037"/>
      <c r="BC32" s="1037"/>
      <c r="BD32" s="1037"/>
      <c r="BE32" s="968" t="s">
        <v>411</v>
      </c>
      <c r="BF32" s="968"/>
      <c r="BG32" s="968"/>
      <c r="BH32" s="968"/>
      <c r="BI32" s="969"/>
      <c r="BJ32" s="223"/>
      <c r="BK32" s="223"/>
      <c r="BL32" s="223"/>
      <c r="BM32" s="223"/>
      <c r="BN32" s="223"/>
      <c r="BO32" s="232"/>
      <c r="BP32" s="232"/>
      <c r="BQ32" s="229">
        <v>26</v>
      </c>
      <c r="BR32" s="230"/>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21"/>
    </row>
    <row r="33" spans="1:131" ht="26.25" customHeight="1" x14ac:dyDescent="0.15">
      <c r="A33" s="233">
        <v>6</v>
      </c>
      <c r="B33" s="1026" t="s">
        <v>609</v>
      </c>
      <c r="C33" s="1027"/>
      <c r="D33" s="1027"/>
      <c r="E33" s="1027"/>
      <c r="F33" s="1027"/>
      <c r="G33" s="1027"/>
      <c r="H33" s="1027"/>
      <c r="I33" s="1027"/>
      <c r="J33" s="1027"/>
      <c r="K33" s="1027"/>
      <c r="L33" s="1027"/>
      <c r="M33" s="1027"/>
      <c r="N33" s="1027"/>
      <c r="O33" s="1027"/>
      <c r="P33" s="1028"/>
      <c r="Q33" s="1034">
        <v>115</v>
      </c>
      <c r="R33" s="1035"/>
      <c r="S33" s="1035"/>
      <c r="T33" s="1035"/>
      <c r="U33" s="1035"/>
      <c r="V33" s="1035">
        <v>83</v>
      </c>
      <c r="W33" s="1035"/>
      <c r="X33" s="1035"/>
      <c r="Y33" s="1035"/>
      <c r="Z33" s="1035"/>
      <c r="AA33" s="1035">
        <v>32</v>
      </c>
      <c r="AB33" s="1035"/>
      <c r="AC33" s="1035"/>
      <c r="AD33" s="1035"/>
      <c r="AE33" s="1036"/>
      <c r="AF33" s="1031">
        <v>49</v>
      </c>
      <c r="AG33" s="1032"/>
      <c r="AH33" s="1032"/>
      <c r="AI33" s="1032"/>
      <c r="AJ33" s="1033"/>
      <c r="AK33" s="976">
        <v>76</v>
      </c>
      <c r="AL33" s="967"/>
      <c r="AM33" s="967"/>
      <c r="AN33" s="967"/>
      <c r="AO33" s="967"/>
      <c r="AP33" s="967">
        <f>268+64</f>
        <v>332</v>
      </c>
      <c r="AQ33" s="967"/>
      <c r="AR33" s="967"/>
      <c r="AS33" s="967"/>
      <c r="AT33" s="967"/>
      <c r="AU33" s="967">
        <v>332</v>
      </c>
      <c r="AV33" s="967"/>
      <c r="AW33" s="967"/>
      <c r="AX33" s="967"/>
      <c r="AY33" s="967"/>
      <c r="AZ33" s="1037" t="s">
        <v>592</v>
      </c>
      <c r="BA33" s="1037"/>
      <c r="BB33" s="1037"/>
      <c r="BC33" s="1037"/>
      <c r="BD33" s="1037"/>
      <c r="BE33" s="968" t="s">
        <v>411</v>
      </c>
      <c r="BF33" s="968"/>
      <c r="BG33" s="968"/>
      <c r="BH33" s="968"/>
      <c r="BI33" s="969"/>
      <c r="BJ33" s="223"/>
      <c r="BK33" s="223"/>
      <c r="BL33" s="223"/>
      <c r="BM33" s="223"/>
      <c r="BN33" s="223"/>
      <c r="BO33" s="232"/>
      <c r="BP33" s="232"/>
      <c r="BQ33" s="229">
        <v>27</v>
      </c>
      <c r="BR33" s="230"/>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21"/>
    </row>
    <row r="34" spans="1:131" ht="26.25" customHeight="1" x14ac:dyDescent="0.15">
      <c r="A34" s="233">
        <v>7</v>
      </c>
      <c r="B34" s="1026" t="s">
        <v>412</v>
      </c>
      <c r="C34" s="1027"/>
      <c r="D34" s="1027"/>
      <c r="E34" s="1027"/>
      <c r="F34" s="1027"/>
      <c r="G34" s="1027"/>
      <c r="H34" s="1027"/>
      <c r="I34" s="1027"/>
      <c r="J34" s="1027"/>
      <c r="K34" s="1027"/>
      <c r="L34" s="1027"/>
      <c r="M34" s="1027"/>
      <c r="N34" s="1027"/>
      <c r="O34" s="1027"/>
      <c r="P34" s="1028"/>
      <c r="Q34" s="1034">
        <v>5213</v>
      </c>
      <c r="R34" s="1035"/>
      <c r="S34" s="1035"/>
      <c r="T34" s="1035"/>
      <c r="U34" s="1035"/>
      <c r="V34" s="1035">
        <v>4808</v>
      </c>
      <c r="W34" s="1035"/>
      <c r="X34" s="1035"/>
      <c r="Y34" s="1035"/>
      <c r="Z34" s="1035"/>
      <c r="AA34" s="1035">
        <v>405</v>
      </c>
      <c r="AB34" s="1035"/>
      <c r="AC34" s="1035"/>
      <c r="AD34" s="1035"/>
      <c r="AE34" s="1036"/>
      <c r="AF34" s="1031">
        <v>801</v>
      </c>
      <c r="AG34" s="1032"/>
      <c r="AH34" s="1032"/>
      <c r="AI34" s="1032"/>
      <c r="AJ34" s="1033"/>
      <c r="AK34" s="976">
        <v>530</v>
      </c>
      <c r="AL34" s="967"/>
      <c r="AM34" s="967"/>
      <c r="AN34" s="967"/>
      <c r="AO34" s="967"/>
      <c r="AP34" s="967">
        <v>1990</v>
      </c>
      <c r="AQ34" s="967"/>
      <c r="AR34" s="967"/>
      <c r="AS34" s="967"/>
      <c r="AT34" s="967"/>
      <c r="AU34" s="967">
        <v>1273</v>
      </c>
      <c r="AV34" s="967"/>
      <c r="AW34" s="967"/>
      <c r="AX34" s="967"/>
      <c r="AY34" s="967"/>
      <c r="AZ34" s="1037" t="s">
        <v>592</v>
      </c>
      <c r="BA34" s="1037"/>
      <c r="BB34" s="1037"/>
      <c r="BC34" s="1037"/>
      <c r="BD34" s="1037"/>
      <c r="BE34" s="968" t="s">
        <v>411</v>
      </c>
      <c r="BF34" s="968"/>
      <c r="BG34" s="968"/>
      <c r="BH34" s="968"/>
      <c r="BI34" s="969"/>
      <c r="BJ34" s="223"/>
      <c r="BK34" s="223"/>
      <c r="BL34" s="223"/>
      <c r="BM34" s="223"/>
      <c r="BN34" s="223"/>
      <c r="BO34" s="232"/>
      <c r="BP34" s="232"/>
      <c r="BQ34" s="229">
        <v>28</v>
      </c>
      <c r="BR34" s="230"/>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21"/>
    </row>
    <row r="35" spans="1:131" ht="26.25" customHeight="1" x14ac:dyDescent="0.15">
      <c r="A35" s="233">
        <v>8</v>
      </c>
      <c r="B35" s="1026" t="s">
        <v>413</v>
      </c>
      <c r="C35" s="1027"/>
      <c r="D35" s="1027"/>
      <c r="E35" s="1027"/>
      <c r="F35" s="1027"/>
      <c r="G35" s="1027"/>
      <c r="H35" s="1027"/>
      <c r="I35" s="1027"/>
      <c r="J35" s="1027"/>
      <c r="K35" s="1027"/>
      <c r="L35" s="1027"/>
      <c r="M35" s="1027"/>
      <c r="N35" s="1027"/>
      <c r="O35" s="1027"/>
      <c r="P35" s="1028"/>
      <c r="Q35" s="1034">
        <v>221</v>
      </c>
      <c r="R35" s="1035"/>
      <c r="S35" s="1035"/>
      <c r="T35" s="1035"/>
      <c r="U35" s="1035"/>
      <c r="V35" s="1035">
        <v>213</v>
      </c>
      <c r="W35" s="1035"/>
      <c r="X35" s="1035"/>
      <c r="Y35" s="1035"/>
      <c r="Z35" s="1035"/>
      <c r="AA35" s="1035">
        <v>8</v>
      </c>
      <c r="AB35" s="1035"/>
      <c r="AC35" s="1035"/>
      <c r="AD35" s="1035"/>
      <c r="AE35" s="1036"/>
      <c r="AF35" s="1031">
        <v>8</v>
      </c>
      <c r="AG35" s="1032"/>
      <c r="AH35" s="1032"/>
      <c r="AI35" s="1032"/>
      <c r="AJ35" s="1033"/>
      <c r="AK35" s="976">
        <v>126</v>
      </c>
      <c r="AL35" s="967"/>
      <c r="AM35" s="967"/>
      <c r="AN35" s="967"/>
      <c r="AO35" s="967"/>
      <c r="AP35" s="967">
        <v>471</v>
      </c>
      <c r="AQ35" s="967"/>
      <c r="AR35" s="967"/>
      <c r="AS35" s="967"/>
      <c r="AT35" s="967"/>
      <c r="AU35" s="967">
        <v>406</v>
      </c>
      <c r="AV35" s="967"/>
      <c r="AW35" s="967"/>
      <c r="AX35" s="967"/>
      <c r="AY35" s="967"/>
      <c r="AZ35" s="1037" t="s">
        <v>592</v>
      </c>
      <c r="BA35" s="1037"/>
      <c r="BB35" s="1037"/>
      <c r="BC35" s="1037"/>
      <c r="BD35" s="1037"/>
      <c r="BE35" s="968" t="s">
        <v>414</v>
      </c>
      <c r="BF35" s="968"/>
      <c r="BG35" s="968"/>
      <c r="BH35" s="968"/>
      <c r="BI35" s="969"/>
      <c r="BJ35" s="223"/>
      <c r="BK35" s="223"/>
      <c r="BL35" s="223"/>
      <c r="BM35" s="223"/>
      <c r="BN35" s="223"/>
      <c r="BO35" s="232"/>
      <c r="BP35" s="232"/>
      <c r="BQ35" s="229">
        <v>29</v>
      </c>
      <c r="BR35" s="230"/>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21"/>
    </row>
    <row r="36" spans="1:131" ht="26.25" customHeight="1" x14ac:dyDescent="0.15">
      <c r="A36" s="233">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76"/>
      <c r="AL36" s="967"/>
      <c r="AM36" s="967"/>
      <c r="AN36" s="967"/>
      <c r="AO36" s="967"/>
      <c r="AP36" s="967"/>
      <c r="AQ36" s="967"/>
      <c r="AR36" s="967"/>
      <c r="AS36" s="967"/>
      <c r="AT36" s="967"/>
      <c r="AU36" s="967"/>
      <c r="AV36" s="967"/>
      <c r="AW36" s="967"/>
      <c r="AX36" s="967"/>
      <c r="AY36" s="967"/>
      <c r="AZ36" s="1037"/>
      <c r="BA36" s="1037"/>
      <c r="BB36" s="1037"/>
      <c r="BC36" s="1037"/>
      <c r="BD36" s="1037"/>
      <c r="BE36" s="968"/>
      <c r="BF36" s="968"/>
      <c r="BG36" s="968"/>
      <c r="BH36" s="968"/>
      <c r="BI36" s="969"/>
      <c r="BJ36" s="223"/>
      <c r="BK36" s="223"/>
      <c r="BL36" s="223"/>
      <c r="BM36" s="223"/>
      <c r="BN36" s="223"/>
      <c r="BO36" s="232"/>
      <c r="BP36" s="232"/>
      <c r="BQ36" s="229">
        <v>30</v>
      </c>
      <c r="BR36" s="230"/>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21"/>
    </row>
    <row r="37" spans="1:131" ht="26.25" customHeight="1" x14ac:dyDescent="0.15">
      <c r="A37" s="233">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76"/>
      <c r="AL37" s="967"/>
      <c r="AM37" s="967"/>
      <c r="AN37" s="967"/>
      <c r="AO37" s="967"/>
      <c r="AP37" s="967"/>
      <c r="AQ37" s="967"/>
      <c r="AR37" s="967"/>
      <c r="AS37" s="967"/>
      <c r="AT37" s="967"/>
      <c r="AU37" s="967"/>
      <c r="AV37" s="967"/>
      <c r="AW37" s="967"/>
      <c r="AX37" s="967"/>
      <c r="AY37" s="967"/>
      <c r="AZ37" s="1037"/>
      <c r="BA37" s="1037"/>
      <c r="BB37" s="1037"/>
      <c r="BC37" s="1037"/>
      <c r="BD37" s="1037"/>
      <c r="BE37" s="968"/>
      <c r="BF37" s="968"/>
      <c r="BG37" s="968"/>
      <c r="BH37" s="968"/>
      <c r="BI37" s="969"/>
      <c r="BJ37" s="223"/>
      <c r="BK37" s="223"/>
      <c r="BL37" s="223"/>
      <c r="BM37" s="223"/>
      <c r="BN37" s="223"/>
      <c r="BO37" s="232"/>
      <c r="BP37" s="232"/>
      <c r="BQ37" s="229">
        <v>31</v>
      </c>
      <c r="BR37" s="230"/>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21"/>
    </row>
    <row r="38" spans="1:131" ht="26.25" customHeight="1" x14ac:dyDescent="0.15">
      <c r="A38" s="233">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76"/>
      <c r="AL38" s="967"/>
      <c r="AM38" s="967"/>
      <c r="AN38" s="967"/>
      <c r="AO38" s="967"/>
      <c r="AP38" s="967"/>
      <c r="AQ38" s="967"/>
      <c r="AR38" s="967"/>
      <c r="AS38" s="967"/>
      <c r="AT38" s="967"/>
      <c r="AU38" s="967"/>
      <c r="AV38" s="967"/>
      <c r="AW38" s="967"/>
      <c r="AX38" s="967"/>
      <c r="AY38" s="967"/>
      <c r="AZ38" s="1037"/>
      <c r="BA38" s="1037"/>
      <c r="BB38" s="1037"/>
      <c r="BC38" s="1037"/>
      <c r="BD38" s="1037"/>
      <c r="BE38" s="968"/>
      <c r="BF38" s="968"/>
      <c r="BG38" s="968"/>
      <c r="BH38" s="968"/>
      <c r="BI38" s="969"/>
      <c r="BJ38" s="223"/>
      <c r="BK38" s="223"/>
      <c r="BL38" s="223"/>
      <c r="BM38" s="223"/>
      <c r="BN38" s="223"/>
      <c r="BO38" s="232"/>
      <c r="BP38" s="232"/>
      <c r="BQ38" s="229">
        <v>32</v>
      </c>
      <c r="BR38" s="230"/>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21"/>
    </row>
    <row r="39" spans="1:131" ht="26.25" customHeight="1" x14ac:dyDescent="0.15">
      <c r="A39" s="233">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76"/>
      <c r="AL39" s="967"/>
      <c r="AM39" s="967"/>
      <c r="AN39" s="967"/>
      <c r="AO39" s="967"/>
      <c r="AP39" s="967"/>
      <c r="AQ39" s="967"/>
      <c r="AR39" s="967"/>
      <c r="AS39" s="967"/>
      <c r="AT39" s="967"/>
      <c r="AU39" s="967"/>
      <c r="AV39" s="967"/>
      <c r="AW39" s="967"/>
      <c r="AX39" s="967"/>
      <c r="AY39" s="967"/>
      <c r="AZ39" s="1037"/>
      <c r="BA39" s="1037"/>
      <c r="BB39" s="1037"/>
      <c r="BC39" s="1037"/>
      <c r="BD39" s="1037"/>
      <c r="BE39" s="968"/>
      <c r="BF39" s="968"/>
      <c r="BG39" s="968"/>
      <c r="BH39" s="968"/>
      <c r="BI39" s="969"/>
      <c r="BJ39" s="223"/>
      <c r="BK39" s="223"/>
      <c r="BL39" s="223"/>
      <c r="BM39" s="223"/>
      <c r="BN39" s="223"/>
      <c r="BO39" s="232"/>
      <c r="BP39" s="232"/>
      <c r="BQ39" s="229">
        <v>33</v>
      </c>
      <c r="BR39" s="230"/>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21"/>
    </row>
    <row r="40" spans="1:131" ht="26.25" customHeight="1" x14ac:dyDescent="0.15">
      <c r="A40" s="229">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76"/>
      <c r="AL40" s="967"/>
      <c r="AM40" s="967"/>
      <c r="AN40" s="967"/>
      <c r="AO40" s="967"/>
      <c r="AP40" s="967"/>
      <c r="AQ40" s="967"/>
      <c r="AR40" s="967"/>
      <c r="AS40" s="967"/>
      <c r="AT40" s="967"/>
      <c r="AU40" s="967"/>
      <c r="AV40" s="967"/>
      <c r="AW40" s="967"/>
      <c r="AX40" s="967"/>
      <c r="AY40" s="967"/>
      <c r="AZ40" s="1037"/>
      <c r="BA40" s="1037"/>
      <c r="BB40" s="1037"/>
      <c r="BC40" s="1037"/>
      <c r="BD40" s="1037"/>
      <c r="BE40" s="968"/>
      <c r="BF40" s="968"/>
      <c r="BG40" s="968"/>
      <c r="BH40" s="968"/>
      <c r="BI40" s="969"/>
      <c r="BJ40" s="223"/>
      <c r="BK40" s="223"/>
      <c r="BL40" s="223"/>
      <c r="BM40" s="223"/>
      <c r="BN40" s="223"/>
      <c r="BO40" s="232"/>
      <c r="BP40" s="232"/>
      <c r="BQ40" s="229">
        <v>34</v>
      </c>
      <c r="BR40" s="230"/>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21"/>
    </row>
    <row r="41" spans="1:131" ht="26.25" customHeight="1" x14ac:dyDescent="0.15">
      <c r="A41" s="229">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76"/>
      <c r="AL41" s="967"/>
      <c r="AM41" s="967"/>
      <c r="AN41" s="967"/>
      <c r="AO41" s="967"/>
      <c r="AP41" s="967"/>
      <c r="AQ41" s="967"/>
      <c r="AR41" s="967"/>
      <c r="AS41" s="967"/>
      <c r="AT41" s="967"/>
      <c r="AU41" s="967"/>
      <c r="AV41" s="967"/>
      <c r="AW41" s="967"/>
      <c r="AX41" s="967"/>
      <c r="AY41" s="967"/>
      <c r="AZ41" s="1037"/>
      <c r="BA41" s="1037"/>
      <c r="BB41" s="1037"/>
      <c r="BC41" s="1037"/>
      <c r="BD41" s="1037"/>
      <c r="BE41" s="968"/>
      <c r="BF41" s="968"/>
      <c r="BG41" s="968"/>
      <c r="BH41" s="968"/>
      <c r="BI41" s="969"/>
      <c r="BJ41" s="223"/>
      <c r="BK41" s="223"/>
      <c r="BL41" s="223"/>
      <c r="BM41" s="223"/>
      <c r="BN41" s="223"/>
      <c r="BO41" s="232"/>
      <c r="BP41" s="232"/>
      <c r="BQ41" s="229">
        <v>35</v>
      </c>
      <c r="BR41" s="230"/>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21"/>
    </row>
    <row r="42" spans="1:131" ht="26.25" customHeight="1" x14ac:dyDescent="0.15">
      <c r="A42" s="229">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76"/>
      <c r="AL42" s="967"/>
      <c r="AM42" s="967"/>
      <c r="AN42" s="967"/>
      <c r="AO42" s="967"/>
      <c r="AP42" s="967"/>
      <c r="AQ42" s="967"/>
      <c r="AR42" s="967"/>
      <c r="AS42" s="967"/>
      <c r="AT42" s="967"/>
      <c r="AU42" s="967"/>
      <c r="AV42" s="967"/>
      <c r="AW42" s="967"/>
      <c r="AX42" s="967"/>
      <c r="AY42" s="967"/>
      <c r="AZ42" s="1037"/>
      <c r="BA42" s="1037"/>
      <c r="BB42" s="1037"/>
      <c r="BC42" s="1037"/>
      <c r="BD42" s="1037"/>
      <c r="BE42" s="968"/>
      <c r="BF42" s="968"/>
      <c r="BG42" s="968"/>
      <c r="BH42" s="968"/>
      <c r="BI42" s="969"/>
      <c r="BJ42" s="223"/>
      <c r="BK42" s="223"/>
      <c r="BL42" s="223"/>
      <c r="BM42" s="223"/>
      <c r="BN42" s="223"/>
      <c r="BO42" s="232"/>
      <c r="BP42" s="232"/>
      <c r="BQ42" s="229">
        <v>36</v>
      </c>
      <c r="BR42" s="230"/>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21"/>
    </row>
    <row r="43" spans="1:131" ht="26.25" customHeight="1" x14ac:dyDescent="0.15">
      <c r="A43" s="229">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76"/>
      <c r="AL43" s="967"/>
      <c r="AM43" s="967"/>
      <c r="AN43" s="967"/>
      <c r="AO43" s="967"/>
      <c r="AP43" s="967"/>
      <c r="AQ43" s="967"/>
      <c r="AR43" s="967"/>
      <c r="AS43" s="967"/>
      <c r="AT43" s="967"/>
      <c r="AU43" s="967"/>
      <c r="AV43" s="967"/>
      <c r="AW43" s="967"/>
      <c r="AX43" s="967"/>
      <c r="AY43" s="967"/>
      <c r="AZ43" s="1037"/>
      <c r="BA43" s="1037"/>
      <c r="BB43" s="1037"/>
      <c r="BC43" s="1037"/>
      <c r="BD43" s="1037"/>
      <c r="BE43" s="968"/>
      <c r="BF43" s="968"/>
      <c r="BG43" s="968"/>
      <c r="BH43" s="968"/>
      <c r="BI43" s="969"/>
      <c r="BJ43" s="223"/>
      <c r="BK43" s="223"/>
      <c r="BL43" s="223"/>
      <c r="BM43" s="223"/>
      <c r="BN43" s="223"/>
      <c r="BO43" s="232"/>
      <c r="BP43" s="232"/>
      <c r="BQ43" s="229">
        <v>37</v>
      </c>
      <c r="BR43" s="230"/>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21"/>
    </row>
    <row r="44" spans="1:131" ht="26.25" customHeight="1" x14ac:dyDescent="0.15">
      <c r="A44" s="229">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76"/>
      <c r="AL44" s="967"/>
      <c r="AM44" s="967"/>
      <c r="AN44" s="967"/>
      <c r="AO44" s="967"/>
      <c r="AP44" s="967"/>
      <c r="AQ44" s="967"/>
      <c r="AR44" s="967"/>
      <c r="AS44" s="967"/>
      <c r="AT44" s="967"/>
      <c r="AU44" s="967"/>
      <c r="AV44" s="967"/>
      <c r="AW44" s="967"/>
      <c r="AX44" s="967"/>
      <c r="AY44" s="967"/>
      <c r="AZ44" s="1037"/>
      <c r="BA44" s="1037"/>
      <c r="BB44" s="1037"/>
      <c r="BC44" s="1037"/>
      <c r="BD44" s="1037"/>
      <c r="BE44" s="968"/>
      <c r="BF44" s="968"/>
      <c r="BG44" s="968"/>
      <c r="BH44" s="968"/>
      <c r="BI44" s="969"/>
      <c r="BJ44" s="223"/>
      <c r="BK44" s="223"/>
      <c r="BL44" s="223"/>
      <c r="BM44" s="223"/>
      <c r="BN44" s="223"/>
      <c r="BO44" s="232"/>
      <c r="BP44" s="232"/>
      <c r="BQ44" s="229">
        <v>38</v>
      </c>
      <c r="BR44" s="230"/>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21"/>
    </row>
    <row r="45" spans="1:131" ht="26.25" customHeight="1" x14ac:dyDescent="0.15">
      <c r="A45" s="229">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76"/>
      <c r="AL45" s="967"/>
      <c r="AM45" s="967"/>
      <c r="AN45" s="967"/>
      <c r="AO45" s="967"/>
      <c r="AP45" s="967"/>
      <c r="AQ45" s="967"/>
      <c r="AR45" s="967"/>
      <c r="AS45" s="967"/>
      <c r="AT45" s="967"/>
      <c r="AU45" s="967"/>
      <c r="AV45" s="967"/>
      <c r="AW45" s="967"/>
      <c r="AX45" s="967"/>
      <c r="AY45" s="967"/>
      <c r="AZ45" s="1037"/>
      <c r="BA45" s="1037"/>
      <c r="BB45" s="1037"/>
      <c r="BC45" s="1037"/>
      <c r="BD45" s="1037"/>
      <c r="BE45" s="968"/>
      <c r="BF45" s="968"/>
      <c r="BG45" s="968"/>
      <c r="BH45" s="968"/>
      <c r="BI45" s="969"/>
      <c r="BJ45" s="223"/>
      <c r="BK45" s="223"/>
      <c r="BL45" s="223"/>
      <c r="BM45" s="223"/>
      <c r="BN45" s="223"/>
      <c r="BO45" s="232"/>
      <c r="BP45" s="232"/>
      <c r="BQ45" s="229">
        <v>39</v>
      </c>
      <c r="BR45" s="230"/>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21"/>
    </row>
    <row r="46" spans="1:131" ht="26.25" customHeight="1" x14ac:dyDescent="0.15">
      <c r="A46" s="229">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76"/>
      <c r="AL46" s="967"/>
      <c r="AM46" s="967"/>
      <c r="AN46" s="967"/>
      <c r="AO46" s="967"/>
      <c r="AP46" s="967"/>
      <c r="AQ46" s="967"/>
      <c r="AR46" s="967"/>
      <c r="AS46" s="967"/>
      <c r="AT46" s="967"/>
      <c r="AU46" s="967"/>
      <c r="AV46" s="967"/>
      <c r="AW46" s="967"/>
      <c r="AX46" s="967"/>
      <c r="AY46" s="967"/>
      <c r="AZ46" s="1037"/>
      <c r="BA46" s="1037"/>
      <c r="BB46" s="1037"/>
      <c r="BC46" s="1037"/>
      <c r="BD46" s="1037"/>
      <c r="BE46" s="968"/>
      <c r="BF46" s="968"/>
      <c r="BG46" s="968"/>
      <c r="BH46" s="968"/>
      <c r="BI46" s="969"/>
      <c r="BJ46" s="223"/>
      <c r="BK46" s="223"/>
      <c r="BL46" s="223"/>
      <c r="BM46" s="223"/>
      <c r="BN46" s="223"/>
      <c r="BO46" s="232"/>
      <c r="BP46" s="232"/>
      <c r="BQ46" s="229">
        <v>40</v>
      </c>
      <c r="BR46" s="230"/>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21"/>
    </row>
    <row r="47" spans="1:131" ht="26.25" customHeight="1" x14ac:dyDescent="0.15">
      <c r="A47" s="229">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76"/>
      <c r="AL47" s="967"/>
      <c r="AM47" s="967"/>
      <c r="AN47" s="967"/>
      <c r="AO47" s="967"/>
      <c r="AP47" s="967"/>
      <c r="AQ47" s="967"/>
      <c r="AR47" s="967"/>
      <c r="AS47" s="967"/>
      <c r="AT47" s="967"/>
      <c r="AU47" s="967"/>
      <c r="AV47" s="967"/>
      <c r="AW47" s="967"/>
      <c r="AX47" s="967"/>
      <c r="AY47" s="967"/>
      <c r="AZ47" s="1037"/>
      <c r="BA47" s="1037"/>
      <c r="BB47" s="1037"/>
      <c r="BC47" s="1037"/>
      <c r="BD47" s="1037"/>
      <c r="BE47" s="968"/>
      <c r="BF47" s="968"/>
      <c r="BG47" s="968"/>
      <c r="BH47" s="968"/>
      <c r="BI47" s="969"/>
      <c r="BJ47" s="223"/>
      <c r="BK47" s="223"/>
      <c r="BL47" s="223"/>
      <c r="BM47" s="223"/>
      <c r="BN47" s="223"/>
      <c r="BO47" s="232"/>
      <c r="BP47" s="232"/>
      <c r="BQ47" s="229">
        <v>41</v>
      </c>
      <c r="BR47" s="230"/>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21"/>
    </row>
    <row r="48" spans="1:131" ht="26.25" customHeight="1" x14ac:dyDescent="0.15">
      <c r="A48" s="229">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76"/>
      <c r="AL48" s="967"/>
      <c r="AM48" s="967"/>
      <c r="AN48" s="967"/>
      <c r="AO48" s="967"/>
      <c r="AP48" s="967"/>
      <c r="AQ48" s="967"/>
      <c r="AR48" s="967"/>
      <c r="AS48" s="967"/>
      <c r="AT48" s="967"/>
      <c r="AU48" s="967"/>
      <c r="AV48" s="967"/>
      <c r="AW48" s="967"/>
      <c r="AX48" s="967"/>
      <c r="AY48" s="967"/>
      <c r="AZ48" s="1037"/>
      <c r="BA48" s="1037"/>
      <c r="BB48" s="1037"/>
      <c r="BC48" s="1037"/>
      <c r="BD48" s="1037"/>
      <c r="BE48" s="968"/>
      <c r="BF48" s="968"/>
      <c r="BG48" s="968"/>
      <c r="BH48" s="968"/>
      <c r="BI48" s="969"/>
      <c r="BJ48" s="223"/>
      <c r="BK48" s="223"/>
      <c r="BL48" s="223"/>
      <c r="BM48" s="223"/>
      <c r="BN48" s="223"/>
      <c r="BO48" s="232"/>
      <c r="BP48" s="232"/>
      <c r="BQ48" s="229">
        <v>42</v>
      </c>
      <c r="BR48" s="230"/>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21"/>
    </row>
    <row r="49" spans="1:131" ht="26.25" customHeight="1" x14ac:dyDescent="0.15">
      <c r="A49" s="229">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76"/>
      <c r="AL49" s="967"/>
      <c r="AM49" s="967"/>
      <c r="AN49" s="967"/>
      <c r="AO49" s="967"/>
      <c r="AP49" s="967"/>
      <c r="AQ49" s="967"/>
      <c r="AR49" s="967"/>
      <c r="AS49" s="967"/>
      <c r="AT49" s="967"/>
      <c r="AU49" s="967"/>
      <c r="AV49" s="967"/>
      <c r="AW49" s="967"/>
      <c r="AX49" s="967"/>
      <c r="AY49" s="967"/>
      <c r="AZ49" s="1037"/>
      <c r="BA49" s="1037"/>
      <c r="BB49" s="1037"/>
      <c r="BC49" s="1037"/>
      <c r="BD49" s="1037"/>
      <c r="BE49" s="968"/>
      <c r="BF49" s="968"/>
      <c r="BG49" s="968"/>
      <c r="BH49" s="968"/>
      <c r="BI49" s="969"/>
      <c r="BJ49" s="223"/>
      <c r="BK49" s="223"/>
      <c r="BL49" s="223"/>
      <c r="BM49" s="223"/>
      <c r="BN49" s="223"/>
      <c r="BO49" s="232"/>
      <c r="BP49" s="232"/>
      <c r="BQ49" s="229">
        <v>43</v>
      </c>
      <c r="BR49" s="230"/>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21"/>
    </row>
    <row r="50" spans="1:131" ht="26.25" customHeight="1" x14ac:dyDescent="0.15">
      <c r="A50" s="229">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68"/>
      <c r="BF50" s="968"/>
      <c r="BG50" s="968"/>
      <c r="BH50" s="968"/>
      <c r="BI50" s="969"/>
      <c r="BJ50" s="223"/>
      <c r="BK50" s="223"/>
      <c r="BL50" s="223"/>
      <c r="BM50" s="223"/>
      <c r="BN50" s="223"/>
      <c r="BO50" s="232"/>
      <c r="BP50" s="232"/>
      <c r="BQ50" s="229">
        <v>44</v>
      </c>
      <c r="BR50" s="230"/>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21"/>
    </row>
    <row r="51" spans="1:131" ht="26.25" customHeight="1" x14ac:dyDescent="0.15">
      <c r="A51" s="229">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68"/>
      <c r="BF51" s="968"/>
      <c r="BG51" s="968"/>
      <c r="BH51" s="968"/>
      <c r="BI51" s="969"/>
      <c r="BJ51" s="223"/>
      <c r="BK51" s="223"/>
      <c r="BL51" s="223"/>
      <c r="BM51" s="223"/>
      <c r="BN51" s="223"/>
      <c r="BO51" s="232"/>
      <c r="BP51" s="232"/>
      <c r="BQ51" s="229">
        <v>45</v>
      </c>
      <c r="BR51" s="230"/>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21"/>
    </row>
    <row r="52" spans="1:131" ht="26.25" customHeight="1" x14ac:dyDescent="0.15">
      <c r="A52" s="229">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68"/>
      <c r="BF52" s="968"/>
      <c r="BG52" s="968"/>
      <c r="BH52" s="968"/>
      <c r="BI52" s="969"/>
      <c r="BJ52" s="223"/>
      <c r="BK52" s="223"/>
      <c r="BL52" s="223"/>
      <c r="BM52" s="223"/>
      <c r="BN52" s="223"/>
      <c r="BO52" s="232"/>
      <c r="BP52" s="232"/>
      <c r="BQ52" s="229">
        <v>46</v>
      </c>
      <c r="BR52" s="230"/>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21"/>
    </row>
    <row r="53" spans="1:131" ht="26.25" customHeight="1" x14ac:dyDescent="0.15">
      <c r="A53" s="229">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68"/>
      <c r="BF53" s="968"/>
      <c r="BG53" s="968"/>
      <c r="BH53" s="968"/>
      <c r="BI53" s="969"/>
      <c r="BJ53" s="223"/>
      <c r="BK53" s="223"/>
      <c r="BL53" s="223"/>
      <c r="BM53" s="223"/>
      <c r="BN53" s="223"/>
      <c r="BO53" s="232"/>
      <c r="BP53" s="232"/>
      <c r="BQ53" s="229">
        <v>47</v>
      </c>
      <c r="BR53" s="230"/>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21"/>
    </row>
    <row r="54" spans="1:131" ht="26.25" customHeight="1" x14ac:dyDescent="0.15">
      <c r="A54" s="229">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68"/>
      <c r="BF54" s="968"/>
      <c r="BG54" s="968"/>
      <c r="BH54" s="968"/>
      <c r="BI54" s="969"/>
      <c r="BJ54" s="223"/>
      <c r="BK54" s="223"/>
      <c r="BL54" s="223"/>
      <c r="BM54" s="223"/>
      <c r="BN54" s="223"/>
      <c r="BO54" s="232"/>
      <c r="BP54" s="232"/>
      <c r="BQ54" s="229">
        <v>48</v>
      </c>
      <c r="BR54" s="230"/>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21"/>
    </row>
    <row r="55" spans="1:131" ht="26.25" customHeight="1" x14ac:dyDescent="0.15">
      <c r="A55" s="229">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68"/>
      <c r="BF55" s="968"/>
      <c r="BG55" s="968"/>
      <c r="BH55" s="968"/>
      <c r="BI55" s="969"/>
      <c r="BJ55" s="223"/>
      <c r="BK55" s="223"/>
      <c r="BL55" s="223"/>
      <c r="BM55" s="223"/>
      <c r="BN55" s="223"/>
      <c r="BO55" s="232"/>
      <c r="BP55" s="232"/>
      <c r="BQ55" s="229">
        <v>49</v>
      </c>
      <c r="BR55" s="230"/>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21"/>
    </row>
    <row r="56" spans="1:131" ht="26.25" customHeight="1" x14ac:dyDescent="0.15">
      <c r="A56" s="229">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68"/>
      <c r="BF56" s="968"/>
      <c r="BG56" s="968"/>
      <c r="BH56" s="968"/>
      <c r="BI56" s="969"/>
      <c r="BJ56" s="223"/>
      <c r="BK56" s="223"/>
      <c r="BL56" s="223"/>
      <c r="BM56" s="223"/>
      <c r="BN56" s="223"/>
      <c r="BO56" s="232"/>
      <c r="BP56" s="232"/>
      <c r="BQ56" s="229">
        <v>50</v>
      </c>
      <c r="BR56" s="230"/>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21"/>
    </row>
    <row r="57" spans="1:131" ht="26.25" customHeight="1" x14ac:dyDescent="0.15">
      <c r="A57" s="229">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68"/>
      <c r="BF57" s="968"/>
      <c r="BG57" s="968"/>
      <c r="BH57" s="968"/>
      <c r="BI57" s="969"/>
      <c r="BJ57" s="223"/>
      <c r="BK57" s="223"/>
      <c r="BL57" s="223"/>
      <c r="BM57" s="223"/>
      <c r="BN57" s="223"/>
      <c r="BO57" s="232"/>
      <c r="BP57" s="232"/>
      <c r="BQ57" s="229">
        <v>51</v>
      </c>
      <c r="BR57" s="230"/>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21"/>
    </row>
    <row r="58" spans="1:131" ht="26.25" customHeight="1" x14ac:dyDescent="0.15">
      <c r="A58" s="229">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68"/>
      <c r="BF58" s="968"/>
      <c r="BG58" s="968"/>
      <c r="BH58" s="968"/>
      <c r="BI58" s="969"/>
      <c r="BJ58" s="223"/>
      <c r="BK58" s="223"/>
      <c r="BL58" s="223"/>
      <c r="BM58" s="223"/>
      <c r="BN58" s="223"/>
      <c r="BO58" s="232"/>
      <c r="BP58" s="232"/>
      <c r="BQ58" s="229">
        <v>52</v>
      </c>
      <c r="BR58" s="230"/>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21"/>
    </row>
    <row r="59" spans="1:131" ht="26.25" customHeight="1" x14ac:dyDescent="0.15">
      <c r="A59" s="229">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68"/>
      <c r="BF59" s="968"/>
      <c r="BG59" s="968"/>
      <c r="BH59" s="968"/>
      <c r="BI59" s="969"/>
      <c r="BJ59" s="223"/>
      <c r="BK59" s="223"/>
      <c r="BL59" s="223"/>
      <c r="BM59" s="223"/>
      <c r="BN59" s="223"/>
      <c r="BO59" s="232"/>
      <c r="BP59" s="232"/>
      <c r="BQ59" s="229">
        <v>53</v>
      </c>
      <c r="BR59" s="230"/>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21"/>
    </row>
    <row r="60" spans="1:131" ht="26.25" customHeight="1" x14ac:dyDescent="0.15">
      <c r="A60" s="229">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68"/>
      <c r="BF60" s="968"/>
      <c r="BG60" s="968"/>
      <c r="BH60" s="968"/>
      <c r="BI60" s="969"/>
      <c r="BJ60" s="223"/>
      <c r="BK60" s="223"/>
      <c r="BL60" s="223"/>
      <c r="BM60" s="223"/>
      <c r="BN60" s="223"/>
      <c r="BO60" s="232"/>
      <c r="BP60" s="232"/>
      <c r="BQ60" s="229">
        <v>54</v>
      </c>
      <c r="BR60" s="230"/>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21"/>
    </row>
    <row r="61" spans="1:131" ht="26.25" customHeight="1" thickBot="1" x14ac:dyDescent="0.2">
      <c r="A61" s="229">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68"/>
      <c r="BF61" s="968"/>
      <c r="BG61" s="968"/>
      <c r="BH61" s="968"/>
      <c r="BI61" s="969"/>
      <c r="BJ61" s="223"/>
      <c r="BK61" s="223"/>
      <c r="BL61" s="223"/>
      <c r="BM61" s="223"/>
      <c r="BN61" s="223"/>
      <c r="BO61" s="232"/>
      <c r="BP61" s="232"/>
      <c r="BQ61" s="229">
        <v>55</v>
      </c>
      <c r="BR61" s="230"/>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21"/>
    </row>
    <row r="62" spans="1:131" ht="26.25" customHeight="1" x14ac:dyDescent="0.15">
      <c r="A62" s="229">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68"/>
      <c r="BF62" s="968"/>
      <c r="BG62" s="968"/>
      <c r="BH62" s="968"/>
      <c r="BI62" s="969"/>
      <c r="BJ62" s="1023" t="s">
        <v>415</v>
      </c>
      <c r="BK62" s="1024"/>
      <c r="BL62" s="1024"/>
      <c r="BM62" s="1024"/>
      <c r="BN62" s="1025"/>
      <c r="BO62" s="232"/>
      <c r="BP62" s="232"/>
      <c r="BQ62" s="229">
        <v>56</v>
      </c>
      <c r="BR62" s="230"/>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21"/>
    </row>
    <row r="63" spans="1:131" ht="26.25" customHeight="1" thickBot="1" x14ac:dyDescent="0.2">
      <c r="A63" s="231" t="s">
        <v>392</v>
      </c>
      <c r="B63" s="933" t="s">
        <v>416</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6"/>
      <c r="AF63" s="1017">
        <v>1825</v>
      </c>
      <c r="AG63" s="955"/>
      <c r="AH63" s="955"/>
      <c r="AI63" s="955"/>
      <c r="AJ63" s="1018"/>
      <c r="AK63" s="1019"/>
      <c r="AL63" s="959"/>
      <c r="AM63" s="959"/>
      <c r="AN63" s="959"/>
      <c r="AO63" s="959"/>
      <c r="AP63" s="955"/>
      <c r="AQ63" s="955"/>
      <c r="AR63" s="955"/>
      <c r="AS63" s="955"/>
      <c r="AT63" s="955"/>
      <c r="AU63" s="955"/>
      <c r="AV63" s="955"/>
      <c r="AW63" s="955"/>
      <c r="AX63" s="955"/>
      <c r="AY63" s="955"/>
      <c r="AZ63" s="1013"/>
      <c r="BA63" s="1013"/>
      <c r="BB63" s="1013"/>
      <c r="BC63" s="1013"/>
      <c r="BD63" s="1013"/>
      <c r="BE63" s="956"/>
      <c r="BF63" s="956"/>
      <c r="BG63" s="956"/>
      <c r="BH63" s="956"/>
      <c r="BI63" s="957"/>
      <c r="BJ63" s="1014" t="s">
        <v>181</v>
      </c>
      <c r="BK63" s="949"/>
      <c r="BL63" s="949"/>
      <c r="BM63" s="949"/>
      <c r="BN63" s="1015"/>
      <c r="BO63" s="232"/>
      <c r="BP63" s="232"/>
      <c r="BQ63" s="229">
        <v>57</v>
      </c>
      <c r="BR63" s="230"/>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21"/>
    </row>
    <row r="65" spans="1:131" ht="26.25" customHeight="1" thickBot="1" x14ac:dyDescent="0.2">
      <c r="A65" s="223" t="s">
        <v>417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21"/>
    </row>
    <row r="66" spans="1:131" ht="26.25" customHeight="1" x14ac:dyDescent="0.15">
      <c r="A66" s="991" t="s">
        <v>418</v>
      </c>
      <c r="B66" s="992"/>
      <c r="C66" s="992"/>
      <c r="D66" s="992"/>
      <c r="E66" s="992"/>
      <c r="F66" s="992"/>
      <c r="G66" s="992"/>
      <c r="H66" s="992"/>
      <c r="I66" s="992"/>
      <c r="J66" s="992"/>
      <c r="K66" s="992"/>
      <c r="L66" s="992"/>
      <c r="M66" s="992"/>
      <c r="N66" s="992"/>
      <c r="O66" s="992"/>
      <c r="P66" s="993"/>
      <c r="Q66" s="997" t="s">
        <v>419</v>
      </c>
      <c r="R66" s="998"/>
      <c r="S66" s="998"/>
      <c r="T66" s="998"/>
      <c r="U66" s="999"/>
      <c r="V66" s="997" t="s">
        <v>420</v>
      </c>
      <c r="W66" s="998"/>
      <c r="X66" s="998"/>
      <c r="Y66" s="998"/>
      <c r="Z66" s="999"/>
      <c r="AA66" s="997" t="s">
        <v>421</v>
      </c>
      <c r="AB66" s="998"/>
      <c r="AC66" s="998"/>
      <c r="AD66" s="998"/>
      <c r="AE66" s="999"/>
      <c r="AF66" s="1003" t="s">
        <v>422</v>
      </c>
      <c r="AG66" s="1004"/>
      <c r="AH66" s="1004"/>
      <c r="AI66" s="1004"/>
      <c r="AJ66" s="1005"/>
      <c r="AK66" s="997" t="s">
        <v>423</v>
      </c>
      <c r="AL66" s="992"/>
      <c r="AM66" s="992"/>
      <c r="AN66" s="992"/>
      <c r="AO66" s="993"/>
      <c r="AP66" s="997" t="s">
        <v>424</v>
      </c>
      <c r="AQ66" s="998"/>
      <c r="AR66" s="998"/>
      <c r="AS66" s="998"/>
      <c r="AT66" s="999"/>
      <c r="AU66" s="997" t="s">
        <v>425</v>
      </c>
      <c r="AV66" s="998"/>
      <c r="AW66" s="998"/>
      <c r="AX66" s="998"/>
      <c r="AY66" s="999"/>
      <c r="AZ66" s="997" t="s">
        <v>380</v>
      </c>
      <c r="BA66" s="998"/>
      <c r="BB66" s="998"/>
      <c r="BC66" s="998"/>
      <c r="BD66" s="1011"/>
      <c r="BE66" s="232"/>
      <c r="BF66" s="232"/>
      <c r="BG66" s="232"/>
      <c r="BH66" s="232"/>
      <c r="BI66" s="232"/>
      <c r="BJ66" s="232"/>
      <c r="BK66" s="232"/>
      <c r="BL66" s="232"/>
      <c r="BM66" s="232"/>
      <c r="BN66" s="232"/>
      <c r="BO66" s="232"/>
      <c r="BP66" s="232"/>
      <c r="BQ66" s="229">
        <v>60</v>
      </c>
      <c r="BR66" s="234"/>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21"/>
    </row>
    <row r="67" spans="1:13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32"/>
      <c r="BF67" s="232"/>
      <c r="BG67" s="232"/>
      <c r="BH67" s="232"/>
      <c r="BI67" s="232"/>
      <c r="BJ67" s="232"/>
      <c r="BK67" s="232"/>
      <c r="BL67" s="232"/>
      <c r="BM67" s="232"/>
      <c r="BN67" s="232"/>
      <c r="BO67" s="232"/>
      <c r="BP67" s="232"/>
      <c r="BQ67" s="229">
        <v>61</v>
      </c>
      <c r="BR67" s="234"/>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21"/>
    </row>
    <row r="68" spans="1:131" ht="26.25" customHeight="1" thickTop="1" x14ac:dyDescent="0.15">
      <c r="A68" s="227">
        <v>1</v>
      </c>
      <c r="B68" s="981" t="s">
        <v>593</v>
      </c>
      <c r="C68" s="982"/>
      <c r="D68" s="982"/>
      <c r="E68" s="982"/>
      <c r="F68" s="982"/>
      <c r="G68" s="982"/>
      <c r="H68" s="982"/>
      <c r="I68" s="982"/>
      <c r="J68" s="982"/>
      <c r="K68" s="982"/>
      <c r="L68" s="982"/>
      <c r="M68" s="982"/>
      <c r="N68" s="982"/>
      <c r="O68" s="982"/>
      <c r="P68" s="983"/>
      <c r="Q68" s="984"/>
      <c r="R68" s="978"/>
      <c r="S68" s="978"/>
      <c r="T68" s="978"/>
      <c r="U68" s="978"/>
      <c r="V68" s="978"/>
      <c r="W68" s="978"/>
      <c r="X68" s="978"/>
      <c r="Y68" s="978"/>
      <c r="Z68" s="978"/>
      <c r="AA68" s="978"/>
      <c r="AB68" s="978"/>
      <c r="AC68" s="978"/>
      <c r="AD68" s="978"/>
      <c r="AE68" s="978"/>
      <c r="AF68" s="978"/>
      <c r="AG68" s="978"/>
      <c r="AH68" s="978"/>
      <c r="AI68" s="978"/>
      <c r="AJ68" s="978"/>
      <c r="AK68" s="978"/>
      <c r="AL68" s="978"/>
      <c r="AM68" s="978"/>
      <c r="AN68" s="978"/>
      <c r="AO68" s="978"/>
      <c r="AP68" s="978"/>
      <c r="AQ68" s="978"/>
      <c r="AR68" s="978"/>
      <c r="AS68" s="978"/>
      <c r="AT68" s="978"/>
      <c r="AU68" s="978"/>
      <c r="AV68" s="978"/>
      <c r="AW68" s="978"/>
      <c r="AX68" s="978"/>
      <c r="AY68" s="978"/>
      <c r="AZ68" s="979"/>
      <c r="BA68" s="979"/>
      <c r="BB68" s="979"/>
      <c r="BC68" s="979"/>
      <c r="BD68" s="980"/>
      <c r="BE68" s="232"/>
      <c r="BF68" s="232"/>
      <c r="BG68" s="232"/>
      <c r="BH68" s="232"/>
      <c r="BI68" s="232"/>
      <c r="BJ68" s="232"/>
      <c r="BK68" s="232"/>
      <c r="BL68" s="232"/>
      <c r="BM68" s="232"/>
      <c r="BN68" s="232"/>
      <c r="BO68" s="232"/>
      <c r="BP68" s="232"/>
      <c r="BQ68" s="229">
        <v>62</v>
      </c>
      <c r="BR68" s="234"/>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21"/>
    </row>
    <row r="69" spans="1:131" ht="26.25" customHeight="1" x14ac:dyDescent="0.15">
      <c r="A69" s="229">
        <v>2</v>
      </c>
      <c r="B69" s="970" t="s">
        <v>594</v>
      </c>
      <c r="C69" s="971"/>
      <c r="D69" s="971"/>
      <c r="E69" s="971"/>
      <c r="F69" s="971"/>
      <c r="G69" s="971"/>
      <c r="H69" s="971"/>
      <c r="I69" s="971"/>
      <c r="J69" s="971"/>
      <c r="K69" s="971"/>
      <c r="L69" s="971"/>
      <c r="M69" s="971"/>
      <c r="N69" s="971"/>
      <c r="O69" s="971"/>
      <c r="P69" s="972"/>
      <c r="Q69" s="973">
        <v>2168</v>
      </c>
      <c r="R69" s="967"/>
      <c r="S69" s="967"/>
      <c r="T69" s="967"/>
      <c r="U69" s="967"/>
      <c r="V69" s="967">
        <v>2088</v>
      </c>
      <c r="W69" s="967"/>
      <c r="X69" s="967"/>
      <c r="Y69" s="967"/>
      <c r="Z69" s="967"/>
      <c r="AA69" s="967">
        <v>80</v>
      </c>
      <c r="AB69" s="967"/>
      <c r="AC69" s="967"/>
      <c r="AD69" s="967"/>
      <c r="AE69" s="967"/>
      <c r="AF69" s="967">
        <v>108</v>
      </c>
      <c r="AG69" s="967"/>
      <c r="AH69" s="967"/>
      <c r="AI69" s="967"/>
      <c r="AJ69" s="967"/>
      <c r="AK69" s="967">
        <v>54</v>
      </c>
      <c r="AL69" s="967"/>
      <c r="AM69" s="967"/>
      <c r="AN69" s="967"/>
      <c r="AO69" s="967"/>
      <c r="AP69" s="967">
        <v>343</v>
      </c>
      <c r="AQ69" s="967"/>
      <c r="AR69" s="967"/>
      <c r="AS69" s="967"/>
      <c r="AT69" s="967"/>
      <c r="AU69" s="967">
        <v>138</v>
      </c>
      <c r="AV69" s="967"/>
      <c r="AW69" s="967"/>
      <c r="AX69" s="967"/>
      <c r="AY69" s="967"/>
      <c r="AZ69" s="968"/>
      <c r="BA69" s="968"/>
      <c r="BB69" s="968"/>
      <c r="BC69" s="968"/>
      <c r="BD69" s="969"/>
      <c r="BE69" s="232"/>
      <c r="BF69" s="232"/>
      <c r="BG69" s="232"/>
      <c r="BH69" s="232"/>
      <c r="BI69" s="232"/>
      <c r="BJ69" s="232"/>
      <c r="BK69" s="232"/>
      <c r="BL69" s="232"/>
      <c r="BM69" s="232"/>
      <c r="BN69" s="232"/>
      <c r="BO69" s="232"/>
      <c r="BP69" s="232"/>
      <c r="BQ69" s="229">
        <v>63</v>
      </c>
      <c r="BR69" s="234"/>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21"/>
    </row>
    <row r="70" spans="1:131" ht="26.25" customHeight="1" x14ac:dyDescent="0.15">
      <c r="A70" s="229">
        <v>3</v>
      </c>
      <c r="B70" s="970" t="s">
        <v>595</v>
      </c>
      <c r="C70" s="971"/>
      <c r="D70" s="971"/>
      <c r="E70" s="971"/>
      <c r="F70" s="971"/>
      <c r="G70" s="971"/>
      <c r="H70" s="971"/>
      <c r="I70" s="971"/>
      <c r="J70" s="971"/>
      <c r="K70" s="971"/>
      <c r="L70" s="971"/>
      <c r="M70" s="971"/>
      <c r="N70" s="971"/>
      <c r="O70" s="971"/>
      <c r="P70" s="972"/>
      <c r="Q70" s="973">
        <v>60</v>
      </c>
      <c r="R70" s="967"/>
      <c r="S70" s="967"/>
      <c r="T70" s="967"/>
      <c r="U70" s="967"/>
      <c r="V70" s="967">
        <v>55</v>
      </c>
      <c r="W70" s="967"/>
      <c r="X70" s="967"/>
      <c r="Y70" s="967"/>
      <c r="Z70" s="967"/>
      <c r="AA70" s="967">
        <v>5</v>
      </c>
      <c r="AB70" s="967"/>
      <c r="AC70" s="967"/>
      <c r="AD70" s="967"/>
      <c r="AE70" s="967"/>
      <c r="AF70" s="967" t="s">
        <v>521</v>
      </c>
      <c r="AG70" s="967"/>
      <c r="AH70" s="967"/>
      <c r="AI70" s="967"/>
      <c r="AJ70" s="967"/>
      <c r="AK70" s="967">
        <v>54</v>
      </c>
      <c r="AL70" s="967"/>
      <c r="AM70" s="967"/>
      <c r="AN70" s="967"/>
      <c r="AO70" s="967"/>
      <c r="AP70" s="967" t="s">
        <v>521</v>
      </c>
      <c r="AQ70" s="967"/>
      <c r="AR70" s="967"/>
      <c r="AS70" s="967"/>
      <c r="AT70" s="967"/>
      <c r="AU70" s="967" t="s">
        <v>521</v>
      </c>
      <c r="AV70" s="967"/>
      <c r="AW70" s="967"/>
      <c r="AX70" s="967"/>
      <c r="AY70" s="967"/>
      <c r="AZ70" s="968"/>
      <c r="BA70" s="968"/>
      <c r="BB70" s="968"/>
      <c r="BC70" s="968"/>
      <c r="BD70" s="969"/>
      <c r="BE70" s="232"/>
      <c r="BF70" s="232"/>
      <c r="BG70" s="232"/>
      <c r="BH70" s="232"/>
      <c r="BI70" s="232"/>
      <c r="BJ70" s="232"/>
      <c r="BK70" s="232"/>
      <c r="BL70" s="232"/>
      <c r="BM70" s="232"/>
      <c r="BN70" s="232"/>
      <c r="BO70" s="232"/>
      <c r="BP70" s="232"/>
      <c r="BQ70" s="229">
        <v>64</v>
      </c>
      <c r="BR70" s="234"/>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21"/>
    </row>
    <row r="71" spans="1:131" ht="26.25" customHeight="1" x14ac:dyDescent="0.15">
      <c r="A71" s="229">
        <v>4</v>
      </c>
      <c r="B71" s="970" t="s">
        <v>596</v>
      </c>
      <c r="C71" s="971"/>
      <c r="D71" s="971"/>
      <c r="E71" s="971"/>
      <c r="F71" s="971"/>
      <c r="G71" s="971"/>
      <c r="H71" s="971"/>
      <c r="I71" s="971"/>
      <c r="J71" s="971"/>
      <c r="K71" s="971"/>
      <c r="L71" s="971"/>
      <c r="M71" s="971"/>
      <c r="N71" s="971"/>
      <c r="O71" s="971"/>
      <c r="P71" s="972"/>
      <c r="Q71" s="973">
        <v>299</v>
      </c>
      <c r="R71" s="967"/>
      <c r="S71" s="967"/>
      <c r="T71" s="967"/>
      <c r="U71" s="967"/>
      <c r="V71" s="967">
        <v>296</v>
      </c>
      <c r="W71" s="967"/>
      <c r="X71" s="967"/>
      <c r="Y71" s="967"/>
      <c r="Z71" s="967"/>
      <c r="AA71" s="967">
        <v>3</v>
      </c>
      <c r="AB71" s="967"/>
      <c r="AC71" s="967"/>
      <c r="AD71" s="967"/>
      <c r="AE71" s="967"/>
      <c r="AF71" s="967" t="s">
        <v>592</v>
      </c>
      <c r="AG71" s="967"/>
      <c r="AH71" s="967"/>
      <c r="AI71" s="967"/>
      <c r="AJ71" s="967"/>
      <c r="AK71" s="967">
        <v>47</v>
      </c>
      <c r="AL71" s="967"/>
      <c r="AM71" s="967"/>
      <c r="AN71" s="967"/>
      <c r="AO71" s="967"/>
      <c r="AP71" s="967" t="s">
        <v>521</v>
      </c>
      <c r="AQ71" s="967"/>
      <c r="AR71" s="967"/>
      <c r="AS71" s="967"/>
      <c r="AT71" s="967"/>
      <c r="AU71" s="967" t="s">
        <v>521</v>
      </c>
      <c r="AV71" s="967"/>
      <c r="AW71" s="967"/>
      <c r="AX71" s="967"/>
      <c r="AY71" s="967"/>
      <c r="AZ71" s="968"/>
      <c r="BA71" s="968"/>
      <c r="BB71" s="968"/>
      <c r="BC71" s="968"/>
      <c r="BD71" s="969"/>
      <c r="BE71" s="232"/>
      <c r="BF71" s="232"/>
      <c r="BG71" s="232"/>
      <c r="BH71" s="232"/>
      <c r="BI71" s="232"/>
      <c r="BJ71" s="232"/>
      <c r="BK71" s="232"/>
      <c r="BL71" s="232"/>
      <c r="BM71" s="232"/>
      <c r="BN71" s="232"/>
      <c r="BO71" s="232"/>
      <c r="BP71" s="232"/>
      <c r="BQ71" s="229">
        <v>65</v>
      </c>
      <c r="BR71" s="234"/>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21"/>
    </row>
    <row r="72" spans="1:131" ht="26.25" customHeight="1" x14ac:dyDescent="0.15">
      <c r="A72" s="229">
        <v>5</v>
      </c>
      <c r="B72" s="970" t="s">
        <v>597</v>
      </c>
      <c r="C72" s="971"/>
      <c r="D72" s="971"/>
      <c r="E72" s="971"/>
      <c r="F72" s="971"/>
      <c r="G72" s="971"/>
      <c r="H72" s="971"/>
      <c r="I72" s="971"/>
      <c r="J72" s="971"/>
      <c r="K72" s="971"/>
      <c r="L72" s="971"/>
      <c r="M72" s="971"/>
      <c r="N72" s="971"/>
      <c r="O72" s="971"/>
      <c r="P72" s="972"/>
      <c r="Q72" s="973">
        <v>7156</v>
      </c>
      <c r="R72" s="967"/>
      <c r="S72" s="967"/>
      <c r="T72" s="967"/>
      <c r="U72" s="967"/>
      <c r="V72" s="967">
        <v>7009</v>
      </c>
      <c r="W72" s="967"/>
      <c r="X72" s="967"/>
      <c r="Y72" s="967"/>
      <c r="Z72" s="967"/>
      <c r="AA72" s="967">
        <v>147</v>
      </c>
      <c r="AB72" s="967"/>
      <c r="AC72" s="967"/>
      <c r="AD72" s="967"/>
      <c r="AE72" s="967"/>
      <c r="AF72" s="967">
        <v>147</v>
      </c>
      <c r="AG72" s="967"/>
      <c r="AH72" s="967"/>
      <c r="AI72" s="967"/>
      <c r="AJ72" s="967"/>
      <c r="AK72" s="967">
        <v>77</v>
      </c>
      <c r="AL72" s="967"/>
      <c r="AM72" s="967"/>
      <c r="AN72" s="967"/>
      <c r="AO72" s="967"/>
      <c r="AP72" s="967" t="s">
        <v>606</v>
      </c>
      <c r="AQ72" s="967"/>
      <c r="AR72" s="967"/>
      <c r="AS72" s="967"/>
      <c r="AT72" s="967"/>
      <c r="AU72" s="967" t="s">
        <v>606</v>
      </c>
      <c r="AV72" s="967"/>
      <c r="AW72" s="967"/>
      <c r="AX72" s="967"/>
      <c r="AY72" s="967"/>
      <c r="AZ72" s="968"/>
      <c r="BA72" s="968"/>
      <c r="BB72" s="968"/>
      <c r="BC72" s="968"/>
      <c r="BD72" s="969"/>
      <c r="BE72" s="232"/>
      <c r="BF72" s="232"/>
      <c r="BG72" s="232"/>
      <c r="BH72" s="232"/>
      <c r="BI72" s="232"/>
      <c r="BJ72" s="232"/>
      <c r="BK72" s="232"/>
      <c r="BL72" s="232"/>
      <c r="BM72" s="232"/>
      <c r="BN72" s="232"/>
      <c r="BO72" s="232"/>
      <c r="BP72" s="232"/>
      <c r="BQ72" s="229">
        <v>66</v>
      </c>
      <c r="BR72" s="234"/>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21"/>
    </row>
    <row r="73" spans="1:131" ht="26.25" customHeight="1" x14ac:dyDescent="0.15">
      <c r="A73" s="229">
        <v>6</v>
      </c>
      <c r="B73" s="970" t="s">
        <v>598</v>
      </c>
      <c r="C73" s="971"/>
      <c r="D73" s="971"/>
      <c r="E73" s="971"/>
      <c r="F73" s="971"/>
      <c r="G73" s="971"/>
      <c r="H73" s="971"/>
      <c r="I73" s="971"/>
      <c r="J73" s="971"/>
      <c r="K73" s="971"/>
      <c r="L73" s="971"/>
      <c r="M73" s="971"/>
      <c r="N73" s="971"/>
      <c r="O73" s="971"/>
      <c r="P73" s="972"/>
      <c r="Q73" s="973">
        <v>1</v>
      </c>
      <c r="R73" s="967"/>
      <c r="S73" s="967"/>
      <c r="T73" s="967"/>
      <c r="U73" s="967"/>
      <c r="V73" s="967">
        <v>1</v>
      </c>
      <c r="W73" s="967"/>
      <c r="X73" s="967"/>
      <c r="Y73" s="967"/>
      <c r="Z73" s="967"/>
      <c r="AA73" s="967">
        <v>0</v>
      </c>
      <c r="AB73" s="967"/>
      <c r="AC73" s="967"/>
      <c r="AD73" s="967"/>
      <c r="AE73" s="967"/>
      <c r="AF73" s="967" t="s">
        <v>521</v>
      </c>
      <c r="AG73" s="967"/>
      <c r="AH73" s="967"/>
      <c r="AI73" s="967"/>
      <c r="AJ73" s="967"/>
      <c r="AK73" s="967">
        <v>0</v>
      </c>
      <c r="AL73" s="967"/>
      <c r="AM73" s="967"/>
      <c r="AN73" s="967"/>
      <c r="AO73" s="967"/>
      <c r="AP73" s="967" t="s">
        <v>592</v>
      </c>
      <c r="AQ73" s="967"/>
      <c r="AR73" s="967"/>
      <c r="AS73" s="967"/>
      <c r="AT73" s="967"/>
      <c r="AU73" s="967" t="s">
        <v>521</v>
      </c>
      <c r="AV73" s="967"/>
      <c r="AW73" s="967"/>
      <c r="AX73" s="967"/>
      <c r="AY73" s="967"/>
      <c r="AZ73" s="968"/>
      <c r="BA73" s="968"/>
      <c r="BB73" s="968"/>
      <c r="BC73" s="968"/>
      <c r="BD73" s="969"/>
      <c r="BE73" s="232"/>
      <c r="BF73" s="232"/>
      <c r="BG73" s="232"/>
      <c r="BH73" s="232"/>
      <c r="BI73" s="232"/>
      <c r="BJ73" s="232"/>
      <c r="BK73" s="232"/>
      <c r="BL73" s="232"/>
      <c r="BM73" s="232"/>
      <c r="BN73" s="232"/>
      <c r="BO73" s="232"/>
      <c r="BP73" s="232"/>
      <c r="BQ73" s="229">
        <v>67</v>
      </c>
      <c r="BR73" s="234"/>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21"/>
    </row>
    <row r="74" spans="1:131" ht="26.25" customHeight="1" x14ac:dyDescent="0.15">
      <c r="A74" s="229">
        <v>7</v>
      </c>
      <c r="B74" s="970" t="s">
        <v>599</v>
      </c>
      <c r="C74" s="971"/>
      <c r="D74" s="971"/>
      <c r="E74" s="971"/>
      <c r="F74" s="971"/>
      <c r="G74" s="971"/>
      <c r="H74" s="971"/>
      <c r="I74" s="971"/>
      <c r="J74" s="971"/>
      <c r="K74" s="971"/>
      <c r="L74" s="971"/>
      <c r="M74" s="971"/>
      <c r="N74" s="971"/>
      <c r="O74" s="971"/>
      <c r="P74" s="972"/>
      <c r="Q74" s="973">
        <v>1447</v>
      </c>
      <c r="R74" s="967"/>
      <c r="S74" s="967"/>
      <c r="T74" s="967"/>
      <c r="U74" s="967"/>
      <c r="V74" s="967">
        <v>1407</v>
      </c>
      <c r="W74" s="967"/>
      <c r="X74" s="967"/>
      <c r="Y74" s="967"/>
      <c r="Z74" s="967"/>
      <c r="AA74" s="967">
        <v>39</v>
      </c>
      <c r="AB74" s="967"/>
      <c r="AC74" s="967"/>
      <c r="AD74" s="967"/>
      <c r="AE74" s="967"/>
      <c r="AF74" s="967">
        <v>39</v>
      </c>
      <c r="AG74" s="967"/>
      <c r="AH74" s="967"/>
      <c r="AI74" s="967"/>
      <c r="AJ74" s="967"/>
      <c r="AK74" s="967">
        <v>15</v>
      </c>
      <c r="AL74" s="967"/>
      <c r="AM74" s="967"/>
      <c r="AN74" s="967"/>
      <c r="AO74" s="967"/>
      <c r="AP74" s="967" t="s">
        <v>606</v>
      </c>
      <c r="AQ74" s="967"/>
      <c r="AR74" s="967"/>
      <c r="AS74" s="967"/>
      <c r="AT74" s="967"/>
      <c r="AU74" s="967" t="s">
        <v>606</v>
      </c>
      <c r="AV74" s="967"/>
      <c r="AW74" s="967"/>
      <c r="AX74" s="967"/>
      <c r="AY74" s="967"/>
      <c r="AZ74" s="968"/>
      <c r="BA74" s="968"/>
      <c r="BB74" s="968"/>
      <c r="BC74" s="968"/>
      <c r="BD74" s="969"/>
      <c r="BE74" s="232"/>
      <c r="BF74" s="232"/>
      <c r="BG74" s="232"/>
      <c r="BH74" s="232"/>
      <c r="BI74" s="232"/>
      <c r="BJ74" s="232"/>
      <c r="BK74" s="232"/>
      <c r="BL74" s="232"/>
      <c r="BM74" s="232"/>
      <c r="BN74" s="232"/>
      <c r="BO74" s="232"/>
      <c r="BP74" s="232"/>
      <c r="BQ74" s="229">
        <v>68</v>
      </c>
      <c r="BR74" s="234"/>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21"/>
    </row>
    <row r="75" spans="1:131" ht="26.25" customHeight="1" x14ac:dyDescent="0.15">
      <c r="A75" s="229">
        <v>8</v>
      </c>
      <c r="B75" s="970" t="s">
        <v>600</v>
      </c>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32"/>
      <c r="BF75" s="232"/>
      <c r="BG75" s="232"/>
      <c r="BH75" s="232"/>
      <c r="BI75" s="232"/>
      <c r="BJ75" s="232"/>
      <c r="BK75" s="232"/>
      <c r="BL75" s="232"/>
      <c r="BM75" s="232"/>
      <c r="BN75" s="232"/>
      <c r="BO75" s="232"/>
      <c r="BP75" s="232"/>
      <c r="BQ75" s="229">
        <v>69</v>
      </c>
      <c r="BR75" s="234"/>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21"/>
    </row>
    <row r="76" spans="1:131" ht="26.25" customHeight="1" x14ac:dyDescent="0.15">
      <c r="A76" s="229">
        <v>9</v>
      </c>
      <c r="B76" s="970" t="s">
        <v>601</v>
      </c>
      <c r="C76" s="971"/>
      <c r="D76" s="971"/>
      <c r="E76" s="971"/>
      <c r="F76" s="971"/>
      <c r="G76" s="971"/>
      <c r="H76" s="971"/>
      <c r="I76" s="971"/>
      <c r="J76" s="971"/>
      <c r="K76" s="971"/>
      <c r="L76" s="971"/>
      <c r="M76" s="971"/>
      <c r="N76" s="971"/>
      <c r="O76" s="971"/>
      <c r="P76" s="972"/>
      <c r="Q76" s="974">
        <v>347</v>
      </c>
      <c r="R76" s="975"/>
      <c r="S76" s="975"/>
      <c r="T76" s="975"/>
      <c r="U76" s="976"/>
      <c r="V76" s="977">
        <v>294</v>
      </c>
      <c r="W76" s="975"/>
      <c r="X76" s="975"/>
      <c r="Y76" s="975"/>
      <c r="Z76" s="976"/>
      <c r="AA76" s="977">
        <v>54</v>
      </c>
      <c r="AB76" s="975"/>
      <c r="AC76" s="975"/>
      <c r="AD76" s="975"/>
      <c r="AE76" s="976"/>
      <c r="AF76" s="977">
        <v>54</v>
      </c>
      <c r="AG76" s="975"/>
      <c r="AH76" s="975"/>
      <c r="AI76" s="975"/>
      <c r="AJ76" s="976"/>
      <c r="AK76" s="977">
        <v>135</v>
      </c>
      <c r="AL76" s="975"/>
      <c r="AM76" s="975"/>
      <c r="AN76" s="975"/>
      <c r="AO76" s="976"/>
      <c r="AP76" s="977" t="s">
        <v>521</v>
      </c>
      <c r="AQ76" s="975"/>
      <c r="AR76" s="975"/>
      <c r="AS76" s="975"/>
      <c r="AT76" s="976"/>
      <c r="AU76" s="977" t="s">
        <v>521</v>
      </c>
      <c r="AV76" s="975"/>
      <c r="AW76" s="975"/>
      <c r="AX76" s="975"/>
      <c r="AY76" s="976"/>
      <c r="AZ76" s="968"/>
      <c r="BA76" s="968"/>
      <c r="BB76" s="968"/>
      <c r="BC76" s="968"/>
      <c r="BD76" s="969"/>
      <c r="BE76" s="232"/>
      <c r="BF76" s="232"/>
      <c r="BG76" s="232"/>
      <c r="BH76" s="232"/>
      <c r="BI76" s="232"/>
      <c r="BJ76" s="232"/>
      <c r="BK76" s="232"/>
      <c r="BL76" s="232"/>
      <c r="BM76" s="232"/>
      <c r="BN76" s="232"/>
      <c r="BO76" s="232"/>
      <c r="BP76" s="232"/>
      <c r="BQ76" s="229">
        <v>70</v>
      </c>
      <c r="BR76" s="234"/>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21"/>
    </row>
    <row r="77" spans="1:131" ht="26.25" customHeight="1" x14ac:dyDescent="0.15">
      <c r="A77" s="229">
        <v>10</v>
      </c>
      <c r="B77" s="970" t="s">
        <v>602</v>
      </c>
      <c r="C77" s="971"/>
      <c r="D77" s="971"/>
      <c r="E77" s="971"/>
      <c r="F77" s="971"/>
      <c r="G77" s="971"/>
      <c r="H77" s="971"/>
      <c r="I77" s="971"/>
      <c r="J77" s="971"/>
      <c r="K77" s="971"/>
      <c r="L77" s="971"/>
      <c r="M77" s="971"/>
      <c r="N77" s="971"/>
      <c r="O77" s="971"/>
      <c r="P77" s="972"/>
      <c r="Q77" s="974">
        <v>304201</v>
      </c>
      <c r="R77" s="975"/>
      <c r="S77" s="975"/>
      <c r="T77" s="975"/>
      <c r="U77" s="976"/>
      <c r="V77" s="977">
        <v>288028</v>
      </c>
      <c r="W77" s="975"/>
      <c r="X77" s="975"/>
      <c r="Y77" s="975"/>
      <c r="Z77" s="976"/>
      <c r="AA77" s="977">
        <v>16173</v>
      </c>
      <c r="AB77" s="975"/>
      <c r="AC77" s="975"/>
      <c r="AD77" s="975"/>
      <c r="AE77" s="976"/>
      <c r="AF77" s="977">
        <v>16179</v>
      </c>
      <c r="AG77" s="975"/>
      <c r="AH77" s="975"/>
      <c r="AI77" s="975"/>
      <c r="AJ77" s="976"/>
      <c r="AK77" s="977">
        <v>0</v>
      </c>
      <c r="AL77" s="975"/>
      <c r="AM77" s="975"/>
      <c r="AN77" s="975"/>
      <c r="AO77" s="976"/>
      <c r="AP77" s="977" t="s">
        <v>521</v>
      </c>
      <c r="AQ77" s="975"/>
      <c r="AR77" s="975"/>
      <c r="AS77" s="975"/>
      <c r="AT77" s="976"/>
      <c r="AU77" s="977" t="s">
        <v>521</v>
      </c>
      <c r="AV77" s="975"/>
      <c r="AW77" s="975"/>
      <c r="AX77" s="975"/>
      <c r="AY77" s="976"/>
      <c r="AZ77" s="968"/>
      <c r="BA77" s="968"/>
      <c r="BB77" s="968"/>
      <c r="BC77" s="968"/>
      <c r="BD77" s="969"/>
      <c r="BE77" s="232"/>
      <c r="BF77" s="232"/>
      <c r="BG77" s="232"/>
      <c r="BH77" s="232"/>
      <c r="BI77" s="232"/>
      <c r="BJ77" s="232"/>
      <c r="BK77" s="232"/>
      <c r="BL77" s="232"/>
      <c r="BM77" s="232"/>
      <c r="BN77" s="232"/>
      <c r="BO77" s="232"/>
      <c r="BP77" s="232"/>
      <c r="BQ77" s="229">
        <v>71</v>
      </c>
      <c r="BR77" s="234"/>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21"/>
    </row>
    <row r="78" spans="1:131" ht="26.25" customHeight="1" x14ac:dyDescent="0.15">
      <c r="A78" s="229">
        <v>11</v>
      </c>
      <c r="B78" s="970" t="s">
        <v>603</v>
      </c>
      <c r="C78" s="971"/>
      <c r="D78" s="971"/>
      <c r="E78" s="971"/>
      <c r="F78" s="971"/>
      <c r="G78" s="971"/>
      <c r="H78" s="971"/>
      <c r="I78" s="971"/>
      <c r="J78" s="971"/>
      <c r="K78" s="971"/>
      <c r="L78" s="971"/>
      <c r="M78" s="971"/>
      <c r="N78" s="971"/>
      <c r="O78" s="971"/>
      <c r="P78" s="972"/>
      <c r="Q78" s="973">
        <v>0</v>
      </c>
      <c r="R78" s="967"/>
      <c r="S78" s="967"/>
      <c r="T78" s="967"/>
      <c r="U78" s="967"/>
      <c r="V78" s="967">
        <v>0</v>
      </c>
      <c r="W78" s="967"/>
      <c r="X78" s="967"/>
      <c r="Y78" s="967"/>
      <c r="Z78" s="967"/>
      <c r="AA78" s="967">
        <v>0</v>
      </c>
      <c r="AB78" s="967"/>
      <c r="AC78" s="967"/>
      <c r="AD78" s="967"/>
      <c r="AE78" s="967"/>
      <c r="AF78" s="967">
        <v>0</v>
      </c>
      <c r="AG78" s="967"/>
      <c r="AH78" s="967"/>
      <c r="AI78" s="967"/>
      <c r="AJ78" s="967"/>
      <c r="AK78" s="967" t="s">
        <v>521</v>
      </c>
      <c r="AL78" s="967"/>
      <c r="AM78" s="967"/>
      <c r="AN78" s="967"/>
      <c r="AO78" s="967"/>
      <c r="AP78" s="967" t="s">
        <v>606</v>
      </c>
      <c r="AQ78" s="967"/>
      <c r="AR78" s="967"/>
      <c r="AS78" s="967"/>
      <c r="AT78" s="967"/>
      <c r="AU78" s="967" t="s">
        <v>606</v>
      </c>
      <c r="AV78" s="967"/>
      <c r="AW78" s="967"/>
      <c r="AX78" s="967"/>
      <c r="AY78" s="967"/>
      <c r="AZ78" s="968"/>
      <c r="BA78" s="968"/>
      <c r="BB78" s="968"/>
      <c r="BC78" s="968"/>
      <c r="BD78" s="969"/>
      <c r="BE78" s="232"/>
      <c r="BF78" s="232"/>
      <c r="BG78" s="232"/>
      <c r="BH78" s="232"/>
      <c r="BI78" s="232"/>
      <c r="BJ78" s="221"/>
      <c r="BK78" s="221"/>
      <c r="BL78" s="221"/>
      <c r="BM78" s="221"/>
      <c r="BN78" s="221"/>
      <c r="BO78" s="232"/>
      <c r="BP78" s="232"/>
      <c r="BQ78" s="229">
        <v>72</v>
      </c>
      <c r="BR78" s="234"/>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21"/>
    </row>
    <row r="79" spans="1:131" ht="26.25" customHeight="1" x14ac:dyDescent="0.15">
      <c r="A79" s="229">
        <v>12</v>
      </c>
      <c r="B79" s="970" t="s">
        <v>607</v>
      </c>
      <c r="C79" s="971"/>
      <c r="D79" s="971"/>
      <c r="E79" s="971"/>
      <c r="F79" s="971"/>
      <c r="G79" s="971"/>
      <c r="H79" s="971"/>
      <c r="I79" s="971"/>
      <c r="J79" s="971"/>
      <c r="K79" s="971"/>
      <c r="L79" s="971"/>
      <c r="M79" s="971"/>
      <c r="N79" s="971"/>
      <c r="O79" s="971"/>
      <c r="P79" s="972"/>
      <c r="Q79" s="973">
        <v>339</v>
      </c>
      <c r="R79" s="967"/>
      <c r="S79" s="967"/>
      <c r="T79" s="967"/>
      <c r="U79" s="967"/>
      <c r="V79" s="967">
        <v>162</v>
      </c>
      <c r="W79" s="967"/>
      <c r="X79" s="967"/>
      <c r="Y79" s="967"/>
      <c r="Z79" s="967"/>
      <c r="AA79" s="967">
        <v>177</v>
      </c>
      <c r="AB79" s="967"/>
      <c r="AC79" s="967"/>
      <c r="AD79" s="967"/>
      <c r="AE79" s="967"/>
      <c r="AF79" s="967">
        <v>177</v>
      </c>
      <c r="AG79" s="967"/>
      <c r="AH79" s="967"/>
      <c r="AI79" s="967"/>
      <c r="AJ79" s="967"/>
      <c r="AK79" s="967">
        <v>4</v>
      </c>
      <c r="AL79" s="967"/>
      <c r="AM79" s="967"/>
      <c r="AN79" s="967"/>
      <c r="AO79" s="967"/>
      <c r="AP79" s="967" t="s">
        <v>521</v>
      </c>
      <c r="AQ79" s="967"/>
      <c r="AR79" s="967"/>
      <c r="AS79" s="967"/>
      <c r="AT79" s="967"/>
      <c r="AU79" s="967" t="s">
        <v>521</v>
      </c>
      <c r="AV79" s="967"/>
      <c r="AW79" s="967"/>
      <c r="AX79" s="967"/>
      <c r="AY79" s="967"/>
      <c r="AZ79" s="968"/>
      <c r="BA79" s="968"/>
      <c r="BB79" s="968"/>
      <c r="BC79" s="968"/>
      <c r="BD79" s="969"/>
      <c r="BE79" s="232"/>
      <c r="BF79" s="232"/>
      <c r="BG79" s="232"/>
      <c r="BH79" s="232"/>
      <c r="BI79" s="232"/>
      <c r="BJ79" s="221"/>
      <c r="BK79" s="221"/>
      <c r="BL79" s="221"/>
      <c r="BM79" s="221"/>
      <c r="BN79" s="221"/>
      <c r="BO79" s="232"/>
      <c r="BP79" s="232"/>
      <c r="BQ79" s="229">
        <v>73</v>
      </c>
      <c r="BR79" s="234"/>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21"/>
    </row>
    <row r="80" spans="1:131" ht="26.25" customHeight="1" x14ac:dyDescent="0.15">
      <c r="A80" s="229">
        <v>13</v>
      </c>
      <c r="B80" s="970" t="s">
        <v>604</v>
      </c>
      <c r="C80" s="971"/>
      <c r="D80" s="971"/>
      <c r="E80" s="971"/>
      <c r="F80" s="971"/>
      <c r="G80" s="971"/>
      <c r="H80" s="971"/>
      <c r="I80" s="971"/>
      <c r="J80" s="971"/>
      <c r="K80" s="971"/>
      <c r="L80" s="971"/>
      <c r="M80" s="971"/>
      <c r="N80" s="971"/>
      <c r="O80" s="971"/>
      <c r="P80" s="972"/>
      <c r="Q80" s="973">
        <v>192</v>
      </c>
      <c r="R80" s="967"/>
      <c r="S80" s="967"/>
      <c r="T80" s="967"/>
      <c r="U80" s="967"/>
      <c r="V80" s="967">
        <v>184</v>
      </c>
      <c r="W80" s="967"/>
      <c r="X80" s="967"/>
      <c r="Y80" s="967"/>
      <c r="Z80" s="967"/>
      <c r="AA80" s="967">
        <v>7</v>
      </c>
      <c r="AB80" s="967"/>
      <c r="AC80" s="967"/>
      <c r="AD80" s="967"/>
      <c r="AE80" s="967"/>
      <c r="AF80" s="967">
        <v>7</v>
      </c>
      <c r="AG80" s="967"/>
      <c r="AH80" s="967"/>
      <c r="AI80" s="967"/>
      <c r="AJ80" s="967"/>
      <c r="AK80" s="967" t="s">
        <v>521</v>
      </c>
      <c r="AL80" s="967"/>
      <c r="AM80" s="967"/>
      <c r="AN80" s="967"/>
      <c r="AO80" s="967"/>
      <c r="AP80" s="967" t="s">
        <v>521</v>
      </c>
      <c r="AQ80" s="967"/>
      <c r="AR80" s="967"/>
      <c r="AS80" s="967"/>
      <c r="AT80" s="967"/>
      <c r="AU80" s="967" t="s">
        <v>521</v>
      </c>
      <c r="AV80" s="967"/>
      <c r="AW80" s="967"/>
      <c r="AX80" s="967"/>
      <c r="AY80" s="967"/>
      <c r="AZ80" s="968"/>
      <c r="BA80" s="968"/>
      <c r="BB80" s="968"/>
      <c r="BC80" s="968"/>
      <c r="BD80" s="969"/>
      <c r="BE80" s="232"/>
      <c r="BF80" s="232"/>
      <c r="BG80" s="232"/>
      <c r="BH80" s="232"/>
      <c r="BI80" s="232"/>
      <c r="BJ80" s="232"/>
      <c r="BK80" s="232"/>
      <c r="BL80" s="232"/>
      <c r="BM80" s="232"/>
      <c r="BN80" s="232"/>
      <c r="BO80" s="232"/>
      <c r="BP80" s="232"/>
      <c r="BQ80" s="229">
        <v>74</v>
      </c>
      <c r="BR80" s="234"/>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21"/>
    </row>
    <row r="81" spans="1:131" ht="26.25" customHeight="1" x14ac:dyDescent="0.15">
      <c r="A81" s="229">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32"/>
      <c r="BF81" s="232"/>
      <c r="BG81" s="232"/>
      <c r="BH81" s="232"/>
      <c r="BI81" s="232"/>
      <c r="BJ81" s="232"/>
      <c r="BK81" s="232"/>
      <c r="BL81" s="232"/>
      <c r="BM81" s="232"/>
      <c r="BN81" s="232"/>
      <c r="BO81" s="232"/>
      <c r="BP81" s="232"/>
      <c r="BQ81" s="229">
        <v>75</v>
      </c>
      <c r="BR81" s="234"/>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21"/>
    </row>
    <row r="82" spans="1:131" ht="26.25" customHeight="1" x14ac:dyDescent="0.15">
      <c r="A82" s="229">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32"/>
      <c r="BF82" s="232"/>
      <c r="BG82" s="232"/>
      <c r="BH82" s="232"/>
      <c r="BI82" s="232"/>
      <c r="BJ82" s="232"/>
      <c r="BK82" s="232"/>
      <c r="BL82" s="232"/>
      <c r="BM82" s="232"/>
      <c r="BN82" s="232"/>
      <c r="BO82" s="232"/>
      <c r="BP82" s="232"/>
      <c r="BQ82" s="229">
        <v>76</v>
      </c>
      <c r="BR82" s="234"/>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21"/>
    </row>
    <row r="83" spans="1:131" ht="26.25" customHeight="1" x14ac:dyDescent="0.15">
      <c r="A83" s="229">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32"/>
      <c r="BF83" s="232"/>
      <c r="BG83" s="232"/>
      <c r="BH83" s="232"/>
      <c r="BI83" s="232"/>
      <c r="BJ83" s="232"/>
      <c r="BK83" s="232"/>
      <c r="BL83" s="232"/>
      <c r="BM83" s="232"/>
      <c r="BN83" s="232"/>
      <c r="BO83" s="232"/>
      <c r="BP83" s="232"/>
      <c r="BQ83" s="229">
        <v>77</v>
      </c>
      <c r="BR83" s="234"/>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21"/>
    </row>
    <row r="84" spans="1:131" ht="26.25" customHeight="1" x14ac:dyDescent="0.15">
      <c r="A84" s="229">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32"/>
      <c r="BF84" s="232"/>
      <c r="BG84" s="232"/>
      <c r="BH84" s="232"/>
      <c r="BI84" s="232"/>
      <c r="BJ84" s="232"/>
      <c r="BK84" s="232"/>
      <c r="BL84" s="232"/>
      <c r="BM84" s="232"/>
      <c r="BN84" s="232"/>
      <c r="BO84" s="232"/>
      <c r="BP84" s="232"/>
      <c r="BQ84" s="229">
        <v>78</v>
      </c>
      <c r="BR84" s="234"/>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21"/>
    </row>
    <row r="85" spans="1:131" ht="26.25" customHeight="1" x14ac:dyDescent="0.15">
      <c r="A85" s="229">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32"/>
      <c r="BF85" s="232"/>
      <c r="BG85" s="232"/>
      <c r="BH85" s="232"/>
      <c r="BI85" s="232"/>
      <c r="BJ85" s="232"/>
      <c r="BK85" s="232"/>
      <c r="BL85" s="232"/>
      <c r="BM85" s="232"/>
      <c r="BN85" s="232"/>
      <c r="BO85" s="232"/>
      <c r="BP85" s="232"/>
      <c r="BQ85" s="229">
        <v>79</v>
      </c>
      <c r="BR85" s="234"/>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21"/>
    </row>
    <row r="86" spans="1:131" ht="26.25" customHeight="1" x14ac:dyDescent="0.15">
      <c r="A86" s="229">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32"/>
      <c r="BF86" s="232"/>
      <c r="BG86" s="232"/>
      <c r="BH86" s="232"/>
      <c r="BI86" s="232"/>
      <c r="BJ86" s="232"/>
      <c r="BK86" s="232"/>
      <c r="BL86" s="232"/>
      <c r="BM86" s="232"/>
      <c r="BN86" s="232"/>
      <c r="BO86" s="232"/>
      <c r="BP86" s="232"/>
      <c r="BQ86" s="229">
        <v>80</v>
      </c>
      <c r="BR86" s="234"/>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21"/>
    </row>
    <row r="87" spans="1:131" ht="26.25" customHeight="1" x14ac:dyDescent="0.15">
      <c r="A87" s="235">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32"/>
      <c r="BF87" s="232"/>
      <c r="BG87" s="232"/>
      <c r="BH87" s="232"/>
      <c r="BI87" s="232"/>
      <c r="BJ87" s="232"/>
      <c r="BK87" s="232"/>
      <c r="BL87" s="232"/>
      <c r="BM87" s="232"/>
      <c r="BN87" s="232"/>
      <c r="BO87" s="232"/>
      <c r="BP87" s="232"/>
      <c r="BQ87" s="229">
        <v>81</v>
      </c>
      <c r="BR87" s="234"/>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21"/>
    </row>
    <row r="88" spans="1:131" ht="26.25" customHeight="1" thickBot="1" x14ac:dyDescent="0.2">
      <c r="A88" s="231" t="s">
        <v>392</v>
      </c>
      <c r="B88" s="933" t="s">
        <v>426</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16711</v>
      </c>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32"/>
      <c r="BF88" s="232"/>
      <c r="BG88" s="232"/>
      <c r="BH88" s="232"/>
      <c r="BI88" s="232"/>
      <c r="BJ88" s="232"/>
      <c r="BK88" s="232"/>
      <c r="BL88" s="232"/>
      <c r="BM88" s="232"/>
      <c r="BN88" s="232"/>
      <c r="BO88" s="232"/>
      <c r="BP88" s="232"/>
      <c r="BQ88" s="229">
        <v>82</v>
      </c>
      <c r="BR88" s="234"/>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933" t="s">
        <v>427</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c r="CS102" s="949"/>
      <c r="CT102" s="949"/>
      <c r="CU102" s="949"/>
      <c r="CV102" s="950"/>
      <c r="CW102" s="948"/>
      <c r="CX102" s="949"/>
      <c r="CY102" s="949"/>
      <c r="CZ102" s="949"/>
      <c r="DA102" s="950"/>
      <c r="DB102" s="948"/>
      <c r="DC102" s="949"/>
      <c r="DD102" s="949"/>
      <c r="DE102" s="949"/>
      <c r="DF102" s="950"/>
      <c r="DG102" s="948"/>
      <c r="DH102" s="949"/>
      <c r="DI102" s="949"/>
      <c r="DJ102" s="949"/>
      <c r="DK102" s="950"/>
      <c r="DL102" s="948"/>
      <c r="DM102" s="949"/>
      <c r="DN102" s="949"/>
      <c r="DO102" s="949"/>
      <c r="DP102" s="950"/>
      <c r="DQ102" s="948"/>
      <c r="DR102" s="949"/>
      <c r="DS102" s="949"/>
      <c r="DT102" s="949"/>
      <c r="DU102" s="950"/>
      <c r="DV102" s="933"/>
      <c r="DW102" s="934"/>
      <c r="DX102" s="934"/>
      <c r="DY102" s="934"/>
      <c r="DZ102" s="93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6" t="s">
        <v>428</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7" t="s">
        <v>429</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8" t="s">
        <v>432</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433</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1" customFormat="1" ht="26.25" customHeight="1" x14ac:dyDescent="0.15">
      <c r="A109" s="891" t="s">
        <v>434</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435</v>
      </c>
      <c r="AB109" s="892"/>
      <c r="AC109" s="892"/>
      <c r="AD109" s="892"/>
      <c r="AE109" s="893"/>
      <c r="AF109" s="894" t="s">
        <v>436</v>
      </c>
      <c r="AG109" s="892"/>
      <c r="AH109" s="892"/>
      <c r="AI109" s="892"/>
      <c r="AJ109" s="893"/>
      <c r="AK109" s="894" t="s">
        <v>307</v>
      </c>
      <c r="AL109" s="892"/>
      <c r="AM109" s="892"/>
      <c r="AN109" s="892"/>
      <c r="AO109" s="893"/>
      <c r="AP109" s="894" t="s">
        <v>437</v>
      </c>
      <c r="AQ109" s="892"/>
      <c r="AR109" s="892"/>
      <c r="AS109" s="892"/>
      <c r="AT109" s="925"/>
      <c r="AU109" s="891" t="s">
        <v>434</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435</v>
      </c>
      <c r="BR109" s="892"/>
      <c r="BS109" s="892"/>
      <c r="BT109" s="892"/>
      <c r="BU109" s="893"/>
      <c r="BV109" s="894" t="s">
        <v>436</v>
      </c>
      <c r="BW109" s="892"/>
      <c r="BX109" s="892"/>
      <c r="BY109" s="892"/>
      <c r="BZ109" s="893"/>
      <c r="CA109" s="894" t="s">
        <v>307</v>
      </c>
      <c r="CB109" s="892"/>
      <c r="CC109" s="892"/>
      <c r="CD109" s="892"/>
      <c r="CE109" s="893"/>
      <c r="CF109" s="932" t="s">
        <v>437</v>
      </c>
      <c r="CG109" s="932"/>
      <c r="CH109" s="932"/>
      <c r="CI109" s="932"/>
      <c r="CJ109" s="932"/>
      <c r="CK109" s="894" t="s">
        <v>438</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435</v>
      </c>
      <c r="DH109" s="892"/>
      <c r="DI109" s="892"/>
      <c r="DJ109" s="892"/>
      <c r="DK109" s="893"/>
      <c r="DL109" s="894" t="s">
        <v>436</v>
      </c>
      <c r="DM109" s="892"/>
      <c r="DN109" s="892"/>
      <c r="DO109" s="892"/>
      <c r="DP109" s="893"/>
      <c r="DQ109" s="894" t="s">
        <v>307</v>
      </c>
      <c r="DR109" s="892"/>
      <c r="DS109" s="892"/>
      <c r="DT109" s="892"/>
      <c r="DU109" s="893"/>
      <c r="DV109" s="894" t="s">
        <v>437</v>
      </c>
      <c r="DW109" s="892"/>
      <c r="DX109" s="892"/>
      <c r="DY109" s="892"/>
      <c r="DZ109" s="925"/>
    </row>
    <row r="110" spans="1:131" s="221" customFormat="1" ht="26.25" customHeight="1" x14ac:dyDescent="0.15">
      <c r="A110" s="803" t="s">
        <v>439</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1350644</v>
      </c>
      <c r="AB110" s="885"/>
      <c r="AC110" s="885"/>
      <c r="AD110" s="885"/>
      <c r="AE110" s="886"/>
      <c r="AF110" s="887">
        <v>1406307</v>
      </c>
      <c r="AG110" s="885"/>
      <c r="AH110" s="885"/>
      <c r="AI110" s="885"/>
      <c r="AJ110" s="886"/>
      <c r="AK110" s="887">
        <v>1463800</v>
      </c>
      <c r="AL110" s="885"/>
      <c r="AM110" s="885"/>
      <c r="AN110" s="885"/>
      <c r="AO110" s="886"/>
      <c r="AP110" s="888">
        <v>16.399999999999999</v>
      </c>
      <c r="AQ110" s="889"/>
      <c r="AR110" s="889"/>
      <c r="AS110" s="889"/>
      <c r="AT110" s="890"/>
      <c r="AU110" s="926" t="s">
        <v>73</v>
      </c>
      <c r="AV110" s="927"/>
      <c r="AW110" s="927"/>
      <c r="AX110" s="927"/>
      <c r="AY110" s="927"/>
      <c r="AZ110" s="856" t="s">
        <v>440</v>
      </c>
      <c r="BA110" s="804"/>
      <c r="BB110" s="804"/>
      <c r="BC110" s="804"/>
      <c r="BD110" s="804"/>
      <c r="BE110" s="804"/>
      <c r="BF110" s="804"/>
      <c r="BG110" s="804"/>
      <c r="BH110" s="804"/>
      <c r="BI110" s="804"/>
      <c r="BJ110" s="804"/>
      <c r="BK110" s="804"/>
      <c r="BL110" s="804"/>
      <c r="BM110" s="804"/>
      <c r="BN110" s="804"/>
      <c r="BO110" s="804"/>
      <c r="BP110" s="805"/>
      <c r="BQ110" s="857">
        <v>15258556</v>
      </c>
      <c r="BR110" s="838"/>
      <c r="BS110" s="838"/>
      <c r="BT110" s="838"/>
      <c r="BU110" s="838"/>
      <c r="BV110" s="838">
        <v>14718987</v>
      </c>
      <c r="BW110" s="838"/>
      <c r="BX110" s="838"/>
      <c r="BY110" s="838"/>
      <c r="BZ110" s="838"/>
      <c r="CA110" s="838">
        <v>14114488</v>
      </c>
      <c r="CB110" s="838"/>
      <c r="CC110" s="838"/>
      <c r="CD110" s="838"/>
      <c r="CE110" s="838"/>
      <c r="CF110" s="862">
        <v>157.69999999999999</v>
      </c>
      <c r="CG110" s="863"/>
      <c r="CH110" s="863"/>
      <c r="CI110" s="863"/>
      <c r="CJ110" s="863"/>
      <c r="CK110" s="922" t="s">
        <v>441</v>
      </c>
      <c r="CL110" s="815"/>
      <c r="CM110" s="856" t="s">
        <v>442</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t="s">
        <v>443</v>
      </c>
      <c r="DH110" s="838"/>
      <c r="DI110" s="838"/>
      <c r="DJ110" s="838"/>
      <c r="DK110" s="838"/>
      <c r="DL110" s="838" t="s">
        <v>443</v>
      </c>
      <c r="DM110" s="838"/>
      <c r="DN110" s="838"/>
      <c r="DO110" s="838"/>
      <c r="DP110" s="838"/>
      <c r="DQ110" s="838" t="s">
        <v>444</v>
      </c>
      <c r="DR110" s="838"/>
      <c r="DS110" s="838"/>
      <c r="DT110" s="838"/>
      <c r="DU110" s="838"/>
      <c r="DV110" s="839" t="s">
        <v>444</v>
      </c>
      <c r="DW110" s="839"/>
      <c r="DX110" s="839"/>
      <c r="DY110" s="839"/>
      <c r="DZ110" s="840"/>
    </row>
    <row r="111" spans="1:131" s="221" customFormat="1" ht="26.25" customHeight="1" x14ac:dyDescent="0.15">
      <c r="A111" s="770" t="s">
        <v>445</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444</v>
      </c>
      <c r="AB111" s="915"/>
      <c r="AC111" s="915"/>
      <c r="AD111" s="915"/>
      <c r="AE111" s="916"/>
      <c r="AF111" s="917" t="s">
        <v>444</v>
      </c>
      <c r="AG111" s="915"/>
      <c r="AH111" s="915"/>
      <c r="AI111" s="915"/>
      <c r="AJ111" s="916"/>
      <c r="AK111" s="917" t="s">
        <v>443</v>
      </c>
      <c r="AL111" s="915"/>
      <c r="AM111" s="915"/>
      <c r="AN111" s="915"/>
      <c r="AO111" s="916"/>
      <c r="AP111" s="918" t="s">
        <v>444</v>
      </c>
      <c r="AQ111" s="919"/>
      <c r="AR111" s="919"/>
      <c r="AS111" s="919"/>
      <c r="AT111" s="920"/>
      <c r="AU111" s="928"/>
      <c r="AV111" s="929"/>
      <c r="AW111" s="929"/>
      <c r="AX111" s="929"/>
      <c r="AY111" s="929"/>
      <c r="AZ111" s="811" t="s">
        <v>446</v>
      </c>
      <c r="BA111" s="748"/>
      <c r="BB111" s="748"/>
      <c r="BC111" s="748"/>
      <c r="BD111" s="748"/>
      <c r="BE111" s="748"/>
      <c r="BF111" s="748"/>
      <c r="BG111" s="748"/>
      <c r="BH111" s="748"/>
      <c r="BI111" s="748"/>
      <c r="BJ111" s="748"/>
      <c r="BK111" s="748"/>
      <c r="BL111" s="748"/>
      <c r="BM111" s="748"/>
      <c r="BN111" s="748"/>
      <c r="BO111" s="748"/>
      <c r="BP111" s="749"/>
      <c r="BQ111" s="812" t="s">
        <v>444</v>
      </c>
      <c r="BR111" s="813"/>
      <c r="BS111" s="813"/>
      <c r="BT111" s="813"/>
      <c r="BU111" s="813"/>
      <c r="BV111" s="813" t="s">
        <v>444</v>
      </c>
      <c r="BW111" s="813"/>
      <c r="BX111" s="813"/>
      <c r="BY111" s="813"/>
      <c r="BZ111" s="813"/>
      <c r="CA111" s="813" t="s">
        <v>444</v>
      </c>
      <c r="CB111" s="813"/>
      <c r="CC111" s="813"/>
      <c r="CD111" s="813"/>
      <c r="CE111" s="813"/>
      <c r="CF111" s="871" t="s">
        <v>394</v>
      </c>
      <c r="CG111" s="872"/>
      <c r="CH111" s="872"/>
      <c r="CI111" s="872"/>
      <c r="CJ111" s="872"/>
      <c r="CK111" s="923"/>
      <c r="CL111" s="817"/>
      <c r="CM111" s="811" t="s">
        <v>447</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t="s">
        <v>443</v>
      </c>
      <c r="DH111" s="813"/>
      <c r="DI111" s="813"/>
      <c r="DJ111" s="813"/>
      <c r="DK111" s="813"/>
      <c r="DL111" s="813" t="s">
        <v>444</v>
      </c>
      <c r="DM111" s="813"/>
      <c r="DN111" s="813"/>
      <c r="DO111" s="813"/>
      <c r="DP111" s="813"/>
      <c r="DQ111" s="813" t="s">
        <v>181</v>
      </c>
      <c r="DR111" s="813"/>
      <c r="DS111" s="813"/>
      <c r="DT111" s="813"/>
      <c r="DU111" s="813"/>
      <c r="DV111" s="790" t="s">
        <v>444</v>
      </c>
      <c r="DW111" s="790"/>
      <c r="DX111" s="790"/>
      <c r="DY111" s="790"/>
      <c r="DZ111" s="791"/>
    </row>
    <row r="112" spans="1:131" s="221" customFormat="1" ht="26.25" customHeight="1" x14ac:dyDescent="0.15">
      <c r="A112" s="908" t="s">
        <v>448</v>
      </c>
      <c r="B112" s="909"/>
      <c r="C112" s="748" t="s">
        <v>449</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394</v>
      </c>
      <c r="AB112" s="776"/>
      <c r="AC112" s="776"/>
      <c r="AD112" s="776"/>
      <c r="AE112" s="777"/>
      <c r="AF112" s="778" t="s">
        <v>394</v>
      </c>
      <c r="AG112" s="776"/>
      <c r="AH112" s="776"/>
      <c r="AI112" s="776"/>
      <c r="AJ112" s="777"/>
      <c r="AK112" s="778" t="s">
        <v>394</v>
      </c>
      <c r="AL112" s="776"/>
      <c r="AM112" s="776"/>
      <c r="AN112" s="776"/>
      <c r="AO112" s="777"/>
      <c r="AP112" s="820" t="s">
        <v>181</v>
      </c>
      <c r="AQ112" s="821"/>
      <c r="AR112" s="821"/>
      <c r="AS112" s="821"/>
      <c r="AT112" s="822"/>
      <c r="AU112" s="928"/>
      <c r="AV112" s="929"/>
      <c r="AW112" s="929"/>
      <c r="AX112" s="929"/>
      <c r="AY112" s="929"/>
      <c r="AZ112" s="811" t="s">
        <v>450</v>
      </c>
      <c r="BA112" s="748"/>
      <c r="BB112" s="748"/>
      <c r="BC112" s="748"/>
      <c r="BD112" s="748"/>
      <c r="BE112" s="748"/>
      <c r="BF112" s="748"/>
      <c r="BG112" s="748"/>
      <c r="BH112" s="748"/>
      <c r="BI112" s="748"/>
      <c r="BJ112" s="748"/>
      <c r="BK112" s="748"/>
      <c r="BL112" s="748"/>
      <c r="BM112" s="748"/>
      <c r="BN112" s="748"/>
      <c r="BO112" s="748"/>
      <c r="BP112" s="749"/>
      <c r="BQ112" s="812">
        <v>8666106</v>
      </c>
      <c r="BR112" s="813"/>
      <c r="BS112" s="813"/>
      <c r="BT112" s="813"/>
      <c r="BU112" s="813"/>
      <c r="BV112" s="813">
        <v>8104307</v>
      </c>
      <c r="BW112" s="813"/>
      <c r="BX112" s="813"/>
      <c r="BY112" s="813"/>
      <c r="BZ112" s="813"/>
      <c r="CA112" s="813">
        <v>7532759</v>
      </c>
      <c r="CB112" s="813"/>
      <c r="CC112" s="813"/>
      <c r="CD112" s="813"/>
      <c r="CE112" s="813"/>
      <c r="CF112" s="871">
        <v>84.2</v>
      </c>
      <c r="CG112" s="872"/>
      <c r="CH112" s="872"/>
      <c r="CI112" s="872"/>
      <c r="CJ112" s="872"/>
      <c r="CK112" s="923"/>
      <c r="CL112" s="817"/>
      <c r="CM112" s="811" t="s">
        <v>451</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t="s">
        <v>444</v>
      </c>
      <c r="DH112" s="813"/>
      <c r="DI112" s="813"/>
      <c r="DJ112" s="813"/>
      <c r="DK112" s="813"/>
      <c r="DL112" s="813" t="s">
        <v>394</v>
      </c>
      <c r="DM112" s="813"/>
      <c r="DN112" s="813"/>
      <c r="DO112" s="813"/>
      <c r="DP112" s="813"/>
      <c r="DQ112" s="813" t="s">
        <v>394</v>
      </c>
      <c r="DR112" s="813"/>
      <c r="DS112" s="813"/>
      <c r="DT112" s="813"/>
      <c r="DU112" s="813"/>
      <c r="DV112" s="790" t="s">
        <v>394</v>
      </c>
      <c r="DW112" s="790"/>
      <c r="DX112" s="790"/>
      <c r="DY112" s="790"/>
      <c r="DZ112" s="791"/>
    </row>
    <row r="113" spans="1:130" s="221" customFormat="1" ht="26.25" customHeight="1" x14ac:dyDescent="0.15">
      <c r="A113" s="910"/>
      <c r="B113" s="911"/>
      <c r="C113" s="748" t="s">
        <v>452</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1133769</v>
      </c>
      <c r="AB113" s="915"/>
      <c r="AC113" s="915"/>
      <c r="AD113" s="915"/>
      <c r="AE113" s="916"/>
      <c r="AF113" s="917">
        <v>1138676</v>
      </c>
      <c r="AG113" s="915"/>
      <c r="AH113" s="915"/>
      <c r="AI113" s="915"/>
      <c r="AJ113" s="916"/>
      <c r="AK113" s="917">
        <v>1117115</v>
      </c>
      <c r="AL113" s="915"/>
      <c r="AM113" s="915"/>
      <c r="AN113" s="915"/>
      <c r="AO113" s="916"/>
      <c r="AP113" s="918">
        <v>12.5</v>
      </c>
      <c r="AQ113" s="919"/>
      <c r="AR113" s="919"/>
      <c r="AS113" s="919"/>
      <c r="AT113" s="920"/>
      <c r="AU113" s="928"/>
      <c r="AV113" s="929"/>
      <c r="AW113" s="929"/>
      <c r="AX113" s="929"/>
      <c r="AY113" s="929"/>
      <c r="AZ113" s="811" t="s">
        <v>453</v>
      </c>
      <c r="BA113" s="748"/>
      <c r="BB113" s="748"/>
      <c r="BC113" s="748"/>
      <c r="BD113" s="748"/>
      <c r="BE113" s="748"/>
      <c r="BF113" s="748"/>
      <c r="BG113" s="748"/>
      <c r="BH113" s="748"/>
      <c r="BI113" s="748"/>
      <c r="BJ113" s="748"/>
      <c r="BK113" s="748"/>
      <c r="BL113" s="748"/>
      <c r="BM113" s="748"/>
      <c r="BN113" s="748"/>
      <c r="BO113" s="748"/>
      <c r="BP113" s="749"/>
      <c r="BQ113" s="812">
        <v>113882</v>
      </c>
      <c r="BR113" s="813"/>
      <c r="BS113" s="813"/>
      <c r="BT113" s="813"/>
      <c r="BU113" s="813"/>
      <c r="BV113" s="813">
        <v>160585</v>
      </c>
      <c r="BW113" s="813"/>
      <c r="BX113" s="813"/>
      <c r="BY113" s="813"/>
      <c r="BZ113" s="813"/>
      <c r="CA113" s="813">
        <v>137790</v>
      </c>
      <c r="CB113" s="813"/>
      <c r="CC113" s="813"/>
      <c r="CD113" s="813"/>
      <c r="CE113" s="813"/>
      <c r="CF113" s="871">
        <v>1.5</v>
      </c>
      <c r="CG113" s="872"/>
      <c r="CH113" s="872"/>
      <c r="CI113" s="872"/>
      <c r="CJ113" s="872"/>
      <c r="CK113" s="923"/>
      <c r="CL113" s="817"/>
      <c r="CM113" s="811" t="s">
        <v>454</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394</v>
      </c>
      <c r="DH113" s="776"/>
      <c r="DI113" s="776"/>
      <c r="DJ113" s="776"/>
      <c r="DK113" s="777"/>
      <c r="DL113" s="778" t="s">
        <v>444</v>
      </c>
      <c r="DM113" s="776"/>
      <c r="DN113" s="776"/>
      <c r="DO113" s="776"/>
      <c r="DP113" s="777"/>
      <c r="DQ113" s="778" t="s">
        <v>394</v>
      </c>
      <c r="DR113" s="776"/>
      <c r="DS113" s="776"/>
      <c r="DT113" s="776"/>
      <c r="DU113" s="777"/>
      <c r="DV113" s="820" t="s">
        <v>394</v>
      </c>
      <c r="DW113" s="821"/>
      <c r="DX113" s="821"/>
      <c r="DY113" s="821"/>
      <c r="DZ113" s="822"/>
    </row>
    <row r="114" spans="1:130" s="221" customFormat="1" ht="26.25" customHeight="1" x14ac:dyDescent="0.15">
      <c r="A114" s="910"/>
      <c r="B114" s="911"/>
      <c r="C114" s="748" t="s">
        <v>455</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v>40698</v>
      </c>
      <c r="AB114" s="776"/>
      <c r="AC114" s="776"/>
      <c r="AD114" s="776"/>
      <c r="AE114" s="777"/>
      <c r="AF114" s="778">
        <v>42106</v>
      </c>
      <c r="AG114" s="776"/>
      <c r="AH114" s="776"/>
      <c r="AI114" s="776"/>
      <c r="AJ114" s="777"/>
      <c r="AK114" s="778">
        <v>39479</v>
      </c>
      <c r="AL114" s="776"/>
      <c r="AM114" s="776"/>
      <c r="AN114" s="776"/>
      <c r="AO114" s="777"/>
      <c r="AP114" s="820">
        <v>0.4</v>
      </c>
      <c r="AQ114" s="821"/>
      <c r="AR114" s="821"/>
      <c r="AS114" s="821"/>
      <c r="AT114" s="822"/>
      <c r="AU114" s="928"/>
      <c r="AV114" s="929"/>
      <c r="AW114" s="929"/>
      <c r="AX114" s="929"/>
      <c r="AY114" s="929"/>
      <c r="AZ114" s="811" t="s">
        <v>456</v>
      </c>
      <c r="BA114" s="748"/>
      <c r="BB114" s="748"/>
      <c r="BC114" s="748"/>
      <c r="BD114" s="748"/>
      <c r="BE114" s="748"/>
      <c r="BF114" s="748"/>
      <c r="BG114" s="748"/>
      <c r="BH114" s="748"/>
      <c r="BI114" s="748"/>
      <c r="BJ114" s="748"/>
      <c r="BK114" s="748"/>
      <c r="BL114" s="748"/>
      <c r="BM114" s="748"/>
      <c r="BN114" s="748"/>
      <c r="BO114" s="748"/>
      <c r="BP114" s="749"/>
      <c r="BQ114" s="812">
        <v>2535781</v>
      </c>
      <c r="BR114" s="813"/>
      <c r="BS114" s="813"/>
      <c r="BT114" s="813"/>
      <c r="BU114" s="813"/>
      <c r="BV114" s="813">
        <v>2651603</v>
      </c>
      <c r="BW114" s="813"/>
      <c r="BX114" s="813"/>
      <c r="BY114" s="813"/>
      <c r="BZ114" s="813"/>
      <c r="CA114" s="813">
        <v>2746383</v>
      </c>
      <c r="CB114" s="813"/>
      <c r="CC114" s="813"/>
      <c r="CD114" s="813"/>
      <c r="CE114" s="813"/>
      <c r="CF114" s="871">
        <v>30.7</v>
      </c>
      <c r="CG114" s="872"/>
      <c r="CH114" s="872"/>
      <c r="CI114" s="872"/>
      <c r="CJ114" s="872"/>
      <c r="CK114" s="923"/>
      <c r="CL114" s="817"/>
      <c r="CM114" s="811" t="s">
        <v>457</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394</v>
      </c>
      <c r="DH114" s="776"/>
      <c r="DI114" s="776"/>
      <c r="DJ114" s="776"/>
      <c r="DK114" s="777"/>
      <c r="DL114" s="778" t="s">
        <v>394</v>
      </c>
      <c r="DM114" s="776"/>
      <c r="DN114" s="776"/>
      <c r="DO114" s="776"/>
      <c r="DP114" s="777"/>
      <c r="DQ114" s="778" t="s">
        <v>394</v>
      </c>
      <c r="DR114" s="776"/>
      <c r="DS114" s="776"/>
      <c r="DT114" s="776"/>
      <c r="DU114" s="777"/>
      <c r="DV114" s="820" t="s">
        <v>394</v>
      </c>
      <c r="DW114" s="821"/>
      <c r="DX114" s="821"/>
      <c r="DY114" s="821"/>
      <c r="DZ114" s="822"/>
    </row>
    <row r="115" spans="1:130" s="221" customFormat="1" ht="26.25" customHeight="1" x14ac:dyDescent="0.15">
      <c r="A115" s="910"/>
      <c r="B115" s="911"/>
      <c r="C115" s="748" t="s">
        <v>458</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t="s">
        <v>444</v>
      </c>
      <c r="AB115" s="915"/>
      <c r="AC115" s="915"/>
      <c r="AD115" s="915"/>
      <c r="AE115" s="916"/>
      <c r="AF115" s="917" t="s">
        <v>444</v>
      </c>
      <c r="AG115" s="915"/>
      <c r="AH115" s="915"/>
      <c r="AI115" s="915"/>
      <c r="AJ115" s="916"/>
      <c r="AK115" s="917" t="s">
        <v>394</v>
      </c>
      <c r="AL115" s="915"/>
      <c r="AM115" s="915"/>
      <c r="AN115" s="915"/>
      <c r="AO115" s="916"/>
      <c r="AP115" s="918" t="s">
        <v>181</v>
      </c>
      <c r="AQ115" s="919"/>
      <c r="AR115" s="919"/>
      <c r="AS115" s="919"/>
      <c r="AT115" s="920"/>
      <c r="AU115" s="928"/>
      <c r="AV115" s="929"/>
      <c r="AW115" s="929"/>
      <c r="AX115" s="929"/>
      <c r="AY115" s="929"/>
      <c r="AZ115" s="811" t="s">
        <v>459</v>
      </c>
      <c r="BA115" s="748"/>
      <c r="BB115" s="748"/>
      <c r="BC115" s="748"/>
      <c r="BD115" s="748"/>
      <c r="BE115" s="748"/>
      <c r="BF115" s="748"/>
      <c r="BG115" s="748"/>
      <c r="BH115" s="748"/>
      <c r="BI115" s="748"/>
      <c r="BJ115" s="748"/>
      <c r="BK115" s="748"/>
      <c r="BL115" s="748"/>
      <c r="BM115" s="748"/>
      <c r="BN115" s="748"/>
      <c r="BO115" s="748"/>
      <c r="BP115" s="749"/>
      <c r="BQ115" s="812" t="s">
        <v>394</v>
      </c>
      <c r="BR115" s="813"/>
      <c r="BS115" s="813"/>
      <c r="BT115" s="813"/>
      <c r="BU115" s="813"/>
      <c r="BV115" s="813" t="s">
        <v>394</v>
      </c>
      <c r="BW115" s="813"/>
      <c r="BX115" s="813"/>
      <c r="BY115" s="813"/>
      <c r="BZ115" s="813"/>
      <c r="CA115" s="813" t="s">
        <v>394</v>
      </c>
      <c r="CB115" s="813"/>
      <c r="CC115" s="813"/>
      <c r="CD115" s="813"/>
      <c r="CE115" s="813"/>
      <c r="CF115" s="871" t="s">
        <v>394</v>
      </c>
      <c r="CG115" s="872"/>
      <c r="CH115" s="872"/>
      <c r="CI115" s="872"/>
      <c r="CJ115" s="872"/>
      <c r="CK115" s="923"/>
      <c r="CL115" s="817"/>
      <c r="CM115" s="811" t="s">
        <v>460</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t="s">
        <v>181</v>
      </c>
      <c r="DH115" s="776"/>
      <c r="DI115" s="776"/>
      <c r="DJ115" s="776"/>
      <c r="DK115" s="777"/>
      <c r="DL115" s="778" t="s">
        <v>394</v>
      </c>
      <c r="DM115" s="776"/>
      <c r="DN115" s="776"/>
      <c r="DO115" s="776"/>
      <c r="DP115" s="777"/>
      <c r="DQ115" s="778" t="s">
        <v>394</v>
      </c>
      <c r="DR115" s="776"/>
      <c r="DS115" s="776"/>
      <c r="DT115" s="776"/>
      <c r="DU115" s="777"/>
      <c r="DV115" s="820" t="s">
        <v>394</v>
      </c>
      <c r="DW115" s="821"/>
      <c r="DX115" s="821"/>
      <c r="DY115" s="821"/>
      <c r="DZ115" s="822"/>
    </row>
    <row r="116" spans="1:130" s="221" customFormat="1" ht="26.25" customHeight="1" x14ac:dyDescent="0.15">
      <c r="A116" s="912"/>
      <c r="B116" s="913"/>
      <c r="C116" s="835" t="s">
        <v>461</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v>45</v>
      </c>
      <c r="AB116" s="776"/>
      <c r="AC116" s="776"/>
      <c r="AD116" s="776"/>
      <c r="AE116" s="777"/>
      <c r="AF116" s="778">
        <v>55</v>
      </c>
      <c r="AG116" s="776"/>
      <c r="AH116" s="776"/>
      <c r="AI116" s="776"/>
      <c r="AJ116" s="777"/>
      <c r="AK116" s="778">
        <v>3</v>
      </c>
      <c r="AL116" s="776"/>
      <c r="AM116" s="776"/>
      <c r="AN116" s="776"/>
      <c r="AO116" s="777"/>
      <c r="AP116" s="820">
        <v>0</v>
      </c>
      <c r="AQ116" s="821"/>
      <c r="AR116" s="821"/>
      <c r="AS116" s="821"/>
      <c r="AT116" s="822"/>
      <c r="AU116" s="928"/>
      <c r="AV116" s="929"/>
      <c r="AW116" s="929"/>
      <c r="AX116" s="929"/>
      <c r="AY116" s="929"/>
      <c r="AZ116" s="905" t="s">
        <v>462</v>
      </c>
      <c r="BA116" s="906"/>
      <c r="BB116" s="906"/>
      <c r="BC116" s="906"/>
      <c r="BD116" s="906"/>
      <c r="BE116" s="906"/>
      <c r="BF116" s="906"/>
      <c r="BG116" s="906"/>
      <c r="BH116" s="906"/>
      <c r="BI116" s="906"/>
      <c r="BJ116" s="906"/>
      <c r="BK116" s="906"/>
      <c r="BL116" s="906"/>
      <c r="BM116" s="906"/>
      <c r="BN116" s="906"/>
      <c r="BO116" s="906"/>
      <c r="BP116" s="907"/>
      <c r="BQ116" s="812" t="s">
        <v>394</v>
      </c>
      <c r="BR116" s="813"/>
      <c r="BS116" s="813"/>
      <c r="BT116" s="813"/>
      <c r="BU116" s="813"/>
      <c r="BV116" s="813" t="s">
        <v>394</v>
      </c>
      <c r="BW116" s="813"/>
      <c r="BX116" s="813"/>
      <c r="BY116" s="813"/>
      <c r="BZ116" s="813"/>
      <c r="CA116" s="813" t="s">
        <v>394</v>
      </c>
      <c r="CB116" s="813"/>
      <c r="CC116" s="813"/>
      <c r="CD116" s="813"/>
      <c r="CE116" s="813"/>
      <c r="CF116" s="871" t="s">
        <v>394</v>
      </c>
      <c r="CG116" s="872"/>
      <c r="CH116" s="872"/>
      <c r="CI116" s="872"/>
      <c r="CJ116" s="872"/>
      <c r="CK116" s="923"/>
      <c r="CL116" s="817"/>
      <c r="CM116" s="811" t="s">
        <v>463</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394</v>
      </c>
      <c r="DH116" s="776"/>
      <c r="DI116" s="776"/>
      <c r="DJ116" s="776"/>
      <c r="DK116" s="777"/>
      <c r="DL116" s="778" t="s">
        <v>394</v>
      </c>
      <c r="DM116" s="776"/>
      <c r="DN116" s="776"/>
      <c r="DO116" s="776"/>
      <c r="DP116" s="777"/>
      <c r="DQ116" s="778" t="s">
        <v>394</v>
      </c>
      <c r="DR116" s="776"/>
      <c r="DS116" s="776"/>
      <c r="DT116" s="776"/>
      <c r="DU116" s="777"/>
      <c r="DV116" s="820" t="s">
        <v>394</v>
      </c>
      <c r="DW116" s="821"/>
      <c r="DX116" s="821"/>
      <c r="DY116" s="821"/>
      <c r="DZ116" s="822"/>
    </row>
    <row r="117" spans="1:130" s="221" customFormat="1" ht="26.25" customHeight="1" x14ac:dyDescent="0.15">
      <c r="A117" s="891" t="s">
        <v>190</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464</v>
      </c>
      <c r="Z117" s="893"/>
      <c r="AA117" s="898">
        <v>2525156</v>
      </c>
      <c r="AB117" s="899"/>
      <c r="AC117" s="899"/>
      <c r="AD117" s="899"/>
      <c r="AE117" s="900"/>
      <c r="AF117" s="901">
        <v>2587144</v>
      </c>
      <c r="AG117" s="899"/>
      <c r="AH117" s="899"/>
      <c r="AI117" s="899"/>
      <c r="AJ117" s="900"/>
      <c r="AK117" s="901">
        <v>2620397</v>
      </c>
      <c r="AL117" s="899"/>
      <c r="AM117" s="899"/>
      <c r="AN117" s="899"/>
      <c r="AO117" s="900"/>
      <c r="AP117" s="902"/>
      <c r="AQ117" s="903"/>
      <c r="AR117" s="903"/>
      <c r="AS117" s="903"/>
      <c r="AT117" s="904"/>
      <c r="AU117" s="928"/>
      <c r="AV117" s="929"/>
      <c r="AW117" s="929"/>
      <c r="AX117" s="929"/>
      <c r="AY117" s="929"/>
      <c r="AZ117" s="859" t="s">
        <v>465</v>
      </c>
      <c r="BA117" s="860"/>
      <c r="BB117" s="860"/>
      <c r="BC117" s="860"/>
      <c r="BD117" s="860"/>
      <c r="BE117" s="860"/>
      <c r="BF117" s="860"/>
      <c r="BG117" s="860"/>
      <c r="BH117" s="860"/>
      <c r="BI117" s="860"/>
      <c r="BJ117" s="860"/>
      <c r="BK117" s="860"/>
      <c r="BL117" s="860"/>
      <c r="BM117" s="860"/>
      <c r="BN117" s="860"/>
      <c r="BO117" s="860"/>
      <c r="BP117" s="861"/>
      <c r="BQ117" s="812" t="s">
        <v>181</v>
      </c>
      <c r="BR117" s="813"/>
      <c r="BS117" s="813"/>
      <c r="BT117" s="813"/>
      <c r="BU117" s="813"/>
      <c r="BV117" s="813" t="s">
        <v>181</v>
      </c>
      <c r="BW117" s="813"/>
      <c r="BX117" s="813"/>
      <c r="BY117" s="813"/>
      <c r="BZ117" s="813"/>
      <c r="CA117" s="813" t="s">
        <v>181</v>
      </c>
      <c r="CB117" s="813"/>
      <c r="CC117" s="813"/>
      <c r="CD117" s="813"/>
      <c r="CE117" s="813"/>
      <c r="CF117" s="871" t="s">
        <v>394</v>
      </c>
      <c r="CG117" s="872"/>
      <c r="CH117" s="872"/>
      <c r="CI117" s="872"/>
      <c r="CJ117" s="872"/>
      <c r="CK117" s="923"/>
      <c r="CL117" s="817"/>
      <c r="CM117" s="811" t="s">
        <v>466</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394</v>
      </c>
      <c r="DH117" s="776"/>
      <c r="DI117" s="776"/>
      <c r="DJ117" s="776"/>
      <c r="DK117" s="777"/>
      <c r="DL117" s="778" t="s">
        <v>181</v>
      </c>
      <c r="DM117" s="776"/>
      <c r="DN117" s="776"/>
      <c r="DO117" s="776"/>
      <c r="DP117" s="777"/>
      <c r="DQ117" s="778" t="s">
        <v>394</v>
      </c>
      <c r="DR117" s="776"/>
      <c r="DS117" s="776"/>
      <c r="DT117" s="776"/>
      <c r="DU117" s="777"/>
      <c r="DV117" s="820" t="s">
        <v>181</v>
      </c>
      <c r="DW117" s="821"/>
      <c r="DX117" s="821"/>
      <c r="DY117" s="821"/>
      <c r="DZ117" s="822"/>
    </row>
    <row r="118" spans="1:130" s="221" customFormat="1" ht="26.25" customHeight="1" x14ac:dyDescent="0.15">
      <c r="A118" s="891" t="s">
        <v>438</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435</v>
      </c>
      <c r="AB118" s="892"/>
      <c r="AC118" s="892"/>
      <c r="AD118" s="892"/>
      <c r="AE118" s="893"/>
      <c r="AF118" s="894" t="s">
        <v>436</v>
      </c>
      <c r="AG118" s="892"/>
      <c r="AH118" s="892"/>
      <c r="AI118" s="892"/>
      <c r="AJ118" s="893"/>
      <c r="AK118" s="894" t="s">
        <v>307</v>
      </c>
      <c r="AL118" s="892"/>
      <c r="AM118" s="892"/>
      <c r="AN118" s="892"/>
      <c r="AO118" s="893"/>
      <c r="AP118" s="895" t="s">
        <v>437</v>
      </c>
      <c r="AQ118" s="896"/>
      <c r="AR118" s="896"/>
      <c r="AS118" s="896"/>
      <c r="AT118" s="897"/>
      <c r="AU118" s="928"/>
      <c r="AV118" s="929"/>
      <c r="AW118" s="929"/>
      <c r="AX118" s="929"/>
      <c r="AY118" s="929"/>
      <c r="AZ118" s="834" t="s">
        <v>467</v>
      </c>
      <c r="BA118" s="835"/>
      <c r="BB118" s="835"/>
      <c r="BC118" s="835"/>
      <c r="BD118" s="835"/>
      <c r="BE118" s="835"/>
      <c r="BF118" s="835"/>
      <c r="BG118" s="835"/>
      <c r="BH118" s="835"/>
      <c r="BI118" s="835"/>
      <c r="BJ118" s="835"/>
      <c r="BK118" s="835"/>
      <c r="BL118" s="835"/>
      <c r="BM118" s="835"/>
      <c r="BN118" s="835"/>
      <c r="BO118" s="835"/>
      <c r="BP118" s="836"/>
      <c r="BQ118" s="875" t="s">
        <v>181</v>
      </c>
      <c r="BR118" s="841"/>
      <c r="BS118" s="841"/>
      <c r="BT118" s="841"/>
      <c r="BU118" s="841"/>
      <c r="BV118" s="841" t="s">
        <v>181</v>
      </c>
      <c r="BW118" s="841"/>
      <c r="BX118" s="841"/>
      <c r="BY118" s="841"/>
      <c r="BZ118" s="841"/>
      <c r="CA118" s="841" t="s">
        <v>181</v>
      </c>
      <c r="CB118" s="841"/>
      <c r="CC118" s="841"/>
      <c r="CD118" s="841"/>
      <c r="CE118" s="841"/>
      <c r="CF118" s="871" t="s">
        <v>181</v>
      </c>
      <c r="CG118" s="872"/>
      <c r="CH118" s="872"/>
      <c r="CI118" s="872"/>
      <c r="CJ118" s="872"/>
      <c r="CK118" s="923"/>
      <c r="CL118" s="817"/>
      <c r="CM118" s="811" t="s">
        <v>468</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394</v>
      </c>
      <c r="DH118" s="776"/>
      <c r="DI118" s="776"/>
      <c r="DJ118" s="776"/>
      <c r="DK118" s="777"/>
      <c r="DL118" s="778" t="s">
        <v>181</v>
      </c>
      <c r="DM118" s="776"/>
      <c r="DN118" s="776"/>
      <c r="DO118" s="776"/>
      <c r="DP118" s="777"/>
      <c r="DQ118" s="778" t="s">
        <v>394</v>
      </c>
      <c r="DR118" s="776"/>
      <c r="DS118" s="776"/>
      <c r="DT118" s="776"/>
      <c r="DU118" s="777"/>
      <c r="DV118" s="820" t="s">
        <v>181</v>
      </c>
      <c r="DW118" s="821"/>
      <c r="DX118" s="821"/>
      <c r="DY118" s="821"/>
      <c r="DZ118" s="822"/>
    </row>
    <row r="119" spans="1:130" s="221" customFormat="1" ht="26.25" customHeight="1" x14ac:dyDescent="0.15">
      <c r="A119" s="814" t="s">
        <v>441</v>
      </c>
      <c r="B119" s="815"/>
      <c r="C119" s="856" t="s">
        <v>442</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t="s">
        <v>181</v>
      </c>
      <c r="AB119" s="885"/>
      <c r="AC119" s="885"/>
      <c r="AD119" s="885"/>
      <c r="AE119" s="886"/>
      <c r="AF119" s="887" t="s">
        <v>181</v>
      </c>
      <c r="AG119" s="885"/>
      <c r="AH119" s="885"/>
      <c r="AI119" s="885"/>
      <c r="AJ119" s="886"/>
      <c r="AK119" s="887" t="s">
        <v>181</v>
      </c>
      <c r="AL119" s="885"/>
      <c r="AM119" s="885"/>
      <c r="AN119" s="885"/>
      <c r="AO119" s="886"/>
      <c r="AP119" s="888" t="s">
        <v>181</v>
      </c>
      <c r="AQ119" s="889"/>
      <c r="AR119" s="889"/>
      <c r="AS119" s="889"/>
      <c r="AT119" s="890"/>
      <c r="AU119" s="930"/>
      <c r="AV119" s="931"/>
      <c r="AW119" s="931"/>
      <c r="AX119" s="931"/>
      <c r="AY119" s="931"/>
      <c r="AZ119" s="242" t="s">
        <v>190</v>
      </c>
      <c r="BA119" s="242"/>
      <c r="BB119" s="242"/>
      <c r="BC119" s="242"/>
      <c r="BD119" s="242"/>
      <c r="BE119" s="242"/>
      <c r="BF119" s="242"/>
      <c r="BG119" s="242"/>
      <c r="BH119" s="242"/>
      <c r="BI119" s="242"/>
      <c r="BJ119" s="242"/>
      <c r="BK119" s="242"/>
      <c r="BL119" s="242"/>
      <c r="BM119" s="242"/>
      <c r="BN119" s="242"/>
      <c r="BO119" s="873" t="s">
        <v>469</v>
      </c>
      <c r="BP119" s="874"/>
      <c r="BQ119" s="875">
        <v>26574325</v>
      </c>
      <c r="BR119" s="841"/>
      <c r="BS119" s="841"/>
      <c r="BT119" s="841"/>
      <c r="BU119" s="841"/>
      <c r="BV119" s="841">
        <v>25635482</v>
      </c>
      <c r="BW119" s="841"/>
      <c r="BX119" s="841"/>
      <c r="BY119" s="841"/>
      <c r="BZ119" s="841"/>
      <c r="CA119" s="841">
        <v>24531420</v>
      </c>
      <c r="CB119" s="841"/>
      <c r="CC119" s="841"/>
      <c r="CD119" s="841"/>
      <c r="CE119" s="841"/>
      <c r="CF119" s="744"/>
      <c r="CG119" s="745"/>
      <c r="CH119" s="745"/>
      <c r="CI119" s="745"/>
      <c r="CJ119" s="830"/>
      <c r="CK119" s="924"/>
      <c r="CL119" s="819"/>
      <c r="CM119" s="834" t="s">
        <v>470</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t="s">
        <v>181</v>
      </c>
      <c r="DH119" s="760"/>
      <c r="DI119" s="760"/>
      <c r="DJ119" s="760"/>
      <c r="DK119" s="761"/>
      <c r="DL119" s="762" t="s">
        <v>394</v>
      </c>
      <c r="DM119" s="760"/>
      <c r="DN119" s="760"/>
      <c r="DO119" s="760"/>
      <c r="DP119" s="761"/>
      <c r="DQ119" s="762" t="s">
        <v>181</v>
      </c>
      <c r="DR119" s="760"/>
      <c r="DS119" s="760"/>
      <c r="DT119" s="760"/>
      <c r="DU119" s="761"/>
      <c r="DV119" s="844" t="s">
        <v>181</v>
      </c>
      <c r="DW119" s="845"/>
      <c r="DX119" s="845"/>
      <c r="DY119" s="845"/>
      <c r="DZ119" s="846"/>
    </row>
    <row r="120" spans="1:130" s="221" customFormat="1" ht="26.25" customHeight="1" x14ac:dyDescent="0.15">
      <c r="A120" s="816"/>
      <c r="B120" s="817"/>
      <c r="C120" s="811" t="s">
        <v>447</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t="s">
        <v>181</v>
      </c>
      <c r="AB120" s="776"/>
      <c r="AC120" s="776"/>
      <c r="AD120" s="776"/>
      <c r="AE120" s="777"/>
      <c r="AF120" s="778" t="s">
        <v>394</v>
      </c>
      <c r="AG120" s="776"/>
      <c r="AH120" s="776"/>
      <c r="AI120" s="776"/>
      <c r="AJ120" s="777"/>
      <c r="AK120" s="778" t="s">
        <v>394</v>
      </c>
      <c r="AL120" s="776"/>
      <c r="AM120" s="776"/>
      <c r="AN120" s="776"/>
      <c r="AO120" s="777"/>
      <c r="AP120" s="820" t="s">
        <v>181</v>
      </c>
      <c r="AQ120" s="821"/>
      <c r="AR120" s="821"/>
      <c r="AS120" s="821"/>
      <c r="AT120" s="822"/>
      <c r="AU120" s="876" t="s">
        <v>471</v>
      </c>
      <c r="AV120" s="877"/>
      <c r="AW120" s="877"/>
      <c r="AX120" s="877"/>
      <c r="AY120" s="878"/>
      <c r="AZ120" s="856" t="s">
        <v>472</v>
      </c>
      <c r="BA120" s="804"/>
      <c r="BB120" s="804"/>
      <c r="BC120" s="804"/>
      <c r="BD120" s="804"/>
      <c r="BE120" s="804"/>
      <c r="BF120" s="804"/>
      <c r="BG120" s="804"/>
      <c r="BH120" s="804"/>
      <c r="BI120" s="804"/>
      <c r="BJ120" s="804"/>
      <c r="BK120" s="804"/>
      <c r="BL120" s="804"/>
      <c r="BM120" s="804"/>
      <c r="BN120" s="804"/>
      <c r="BO120" s="804"/>
      <c r="BP120" s="805"/>
      <c r="BQ120" s="857">
        <v>3621721</v>
      </c>
      <c r="BR120" s="838"/>
      <c r="BS120" s="838"/>
      <c r="BT120" s="838"/>
      <c r="BU120" s="838"/>
      <c r="BV120" s="838">
        <v>3374745</v>
      </c>
      <c r="BW120" s="838"/>
      <c r="BX120" s="838"/>
      <c r="BY120" s="838"/>
      <c r="BZ120" s="838"/>
      <c r="CA120" s="838">
        <v>3352381</v>
      </c>
      <c r="CB120" s="838"/>
      <c r="CC120" s="838"/>
      <c r="CD120" s="838"/>
      <c r="CE120" s="838"/>
      <c r="CF120" s="862">
        <v>37.5</v>
      </c>
      <c r="CG120" s="863"/>
      <c r="CH120" s="863"/>
      <c r="CI120" s="863"/>
      <c r="CJ120" s="863"/>
      <c r="CK120" s="864" t="s">
        <v>473</v>
      </c>
      <c r="CL120" s="848"/>
      <c r="CM120" s="848"/>
      <c r="CN120" s="848"/>
      <c r="CO120" s="849"/>
      <c r="CP120" s="868" t="s">
        <v>474</v>
      </c>
      <c r="CQ120" s="869"/>
      <c r="CR120" s="869"/>
      <c r="CS120" s="869"/>
      <c r="CT120" s="869"/>
      <c r="CU120" s="869"/>
      <c r="CV120" s="869"/>
      <c r="CW120" s="869"/>
      <c r="CX120" s="869"/>
      <c r="CY120" s="869"/>
      <c r="CZ120" s="869"/>
      <c r="DA120" s="869"/>
      <c r="DB120" s="869"/>
      <c r="DC120" s="869"/>
      <c r="DD120" s="869"/>
      <c r="DE120" s="869"/>
      <c r="DF120" s="870"/>
      <c r="DG120" s="857">
        <v>5934806</v>
      </c>
      <c r="DH120" s="838"/>
      <c r="DI120" s="838"/>
      <c r="DJ120" s="838"/>
      <c r="DK120" s="838"/>
      <c r="DL120" s="838">
        <v>5806777</v>
      </c>
      <c r="DM120" s="838"/>
      <c r="DN120" s="838"/>
      <c r="DO120" s="838"/>
      <c r="DP120" s="838"/>
      <c r="DQ120" s="838">
        <v>5504621</v>
      </c>
      <c r="DR120" s="838"/>
      <c r="DS120" s="838"/>
      <c r="DT120" s="838"/>
      <c r="DU120" s="838"/>
      <c r="DV120" s="839">
        <v>61.5</v>
      </c>
      <c r="DW120" s="839"/>
      <c r="DX120" s="839"/>
      <c r="DY120" s="839"/>
      <c r="DZ120" s="840"/>
    </row>
    <row r="121" spans="1:130" s="221" customFormat="1" ht="26.25" customHeight="1" x14ac:dyDescent="0.15">
      <c r="A121" s="816"/>
      <c r="B121" s="817"/>
      <c r="C121" s="859" t="s">
        <v>475</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t="s">
        <v>394</v>
      </c>
      <c r="AB121" s="776"/>
      <c r="AC121" s="776"/>
      <c r="AD121" s="776"/>
      <c r="AE121" s="777"/>
      <c r="AF121" s="778" t="s">
        <v>181</v>
      </c>
      <c r="AG121" s="776"/>
      <c r="AH121" s="776"/>
      <c r="AI121" s="776"/>
      <c r="AJ121" s="777"/>
      <c r="AK121" s="778" t="s">
        <v>181</v>
      </c>
      <c r="AL121" s="776"/>
      <c r="AM121" s="776"/>
      <c r="AN121" s="776"/>
      <c r="AO121" s="777"/>
      <c r="AP121" s="820" t="s">
        <v>181</v>
      </c>
      <c r="AQ121" s="821"/>
      <c r="AR121" s="821"/>
      <c r="AS121" s="821"/>
      <c r="AT121" s="822"/>
      <c r="AU121" s="879"/>
      <c r="AV121" s="880"/>
      <c r="AW121" s="880"/>
      <c r="AX121" s="880"/>
      <c r="AY121" s="881"/>
      <c r="AZ121" s="811" t="s">
        <v>476</v>
      </c>
      <c r="BA121" s="748"/>
      <c r="BB121" s="748"/>
      <c r="BC121" s="748"/>
      <c r="BD121" s="748"/>
      <c r="BE121" s="748"/>
      <c r="BF121" s="748"/>
      <c r="BG121" s="748"/>
      <c r="BH121" s="748"/>
      <c r="BI121" s="748"/>
      <c r="BJ121" s="748"/>
      <c r="BK121" s="748"/>
      <c r="BL121" s="748"/>
      <c r="BM121" s="748"/>
      <c r="BN121" s="748"/>
      <c r="BO121" s="748"/>
      <c r="BP121" s="749"/>
      <c r="BQ121" s="812">
        <v>963208</v>
      </c>
      <c r="BR121" s="813"/>
      <c r="BS121" s="813"/>
      <c r="BT121" s="813"/>
      <c r="BU121" s="813"/>
      <c r="BV121" s="813">
        <v>904465</v>
      </c>
      <c r="BW121" s="813"/>
      <c r="BX121" s="813"/>
      <c r="BY121" s="813"/>
      <c r="BZ121" s="813"/>
      <c r="CA121" s="813">
        <v>961384</v>
      </c>
      <c r="CB121" s="813"/>
      <c r="CC121" s="813"/>
      <c r="CD121" s="813"/>
      <c r="CE121" s="813"/>
      <c r="CF121" s="871">
        <v>10.7</v>
      </c>
      <c r="CG121" s="872"/>
      <c r="CH121" s="872"/>
      <c r="CI121" s="872"/>
      <c r="CJ121" s="872"/>
      <c r="CK121" s="865"/>
      <c r="CL121" s="851"/>
      <c r="CM121" s="851"/>
      <c r="CN121" s="851"/>
      <c r="CO121" s="852"/>
      <c r="CP121" s="831" t="s">
        <v>477</v>
      </c>
      <c r="CQ121" s="832"/>
      <c r="CR121" s="832"/>
      <c r="CS121" s="832"/>
      <c r="CT121" s="832"/>
      <c r="CU121" s="832"/>
      <c r="CV121" s="832"/>
      <c r="CW121" s="832"/>
      <c r="CX121" s="832"/>
      <c r="CY121" s="832"/>
      <c r="CZ121" s="832"/>
      <c r="DA121" s="832"/>
      <c r="DB121" s="832"/>
      <c r="DC121" s="832"/>
      <c r="DD121" s="832"/>
      <c r="DE121" s="832"/>
      <c r="DF121" s="833"/>
      <c r="DG121" s="812">
        <v>1782023</v>
      </c>
      <c r="DH121" s="813"/>
      <c r="DI121" s="813"/>
      <c r="DJ121" s="813"/>
      <c r="DK121" s="813"/>
      <c r="DL121" s="813">
        <v>1469012</v>
      </c>
      <c r="DM121" s="813"/>
      <c r="DN121" s="813"/>
      <c r="DO121" s="813"/>
      <c r="DP121" s="813"/>
      <c r="DQ121" s="813">
        <v>1273324</v>
      </c>
      <c r="DR121" s="813"/>
      <c r="DS121" s="813"/>
      <c r="DT121" s="813"/>
      <c r="DU121" s="813"/>
      <c r="DV121" s="790">
        <v>14.2</v>
      </c>
      <c r="DW121" s="790"/>
      <c r="DX121" s="790"/>
      <c r="DY121" s="790"/>
      <c r="DZ121" s="791"/>
    </row>
    <row r="122" spans="1:130" s="221" customFormat="1" ht="26.25" customHeight="1" x14ac:dyDescent="0.15">
      <c r="A122" s="816"/>
      <c r="B122" s="817"/>
      <c r="C122" s="811" t="s">
        <v>457</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181</v>
      </c>
      <c r="AB122" s="776"/>
      <c r="AC122" s="776"/>
      <c r="AD122" s="776"/>
      <c r="AE122" s="777"/>
      <c r="AF122" s="778" t="s">
        <v>478</v>
      </c>
      <c r="AG122" s="776"/>
      <c r="AH122" s="776"/>
      <c r="AI122" s="776"/>
      <c r="AJ122" s="777"/>
      <c r="AK122" s="778" t="s">
        <v>181</v>
      </c>
      <c r="AL122" s="776"/>
      <c r="AM122" s="776"/>
      <c r="AN122" s="776"/>
      <c r="AO122" s="777"/>
      <c r="AP122" s="820" t="s">
        <v>394</v>
      </c>
      <c r="AQ122" s="821"/>
      <c r="AR122" s="821"/>
      <c r="AS122" s="821"/>
      <c r="AT122" s="822"/>
      <c r="AU122" s="879"/>
      <c r="AV122" s="880"/>
      <c r="AW122" s="880"/>
      <c r="AX122" s="880"/>
      <c r="AY122" s="881"/>
      <c r="AZ122" s="834" t="s">
        <v>479</v>
      </c>
      <c r="BA122" s="835"/>
      <c r="BB122" s="835"/>
      <c r="BC122" s="835"/>
      <c r="BD122" s="835"/>
      <c r="BE122" s="835"/>
      <c r="BF122" s="835"/>
      <c r="BG122" s="835"/>
      <c r="BH122" s="835"/>
      <c r="BI122" s="835"/>
      <c r="BJ122" s="835"/>
      <c r="BK122" s="835"/>
      <c r="BL122" s="835"/>
      <c r="BM122" s="835"/>
      <c r="BN122" s="835"/>
      <c r="BO122" s="835"/>
      <c r="BP122" s="836"/>
      <c r="BQ122" s="875">
        <v>17940372</v>
      </c>
      <c r="BR122" s="841"/>
      <c r="BS122" s="841"/>
      <c r="BT122" s="841"/>
      <c r="BU122" s="841"/>
      <c r="BV122" s="841">
        <v>17164905</v>
      </c>
      <c r="BW122" s="841"/>
      <c r="BX122" s="841"/>
      <c r="BY122" s="841"/>
      <c r="BZ122" s="841"/>
      <c r="CA122" s="841">
        <v>16160370</v>
      </c>
      <c r="CB122" s="841"/>
      <c r="CC122" s="841"/>
      <c r="CD122" s="841"/>
      <c r="CE122" s="841"/>
      <c r="CF122" s="842">
        <v>180.6</v>
      </c>
      <c r="CG122" s="843"/>
      <c r="CH122" s="843"/>
      <c r="CI122" s="843"/>
      <c r="CJ122" s="843"/>
      <c r="CK122" s="865"/>
      <c r="CL122" s="851"/>
      <c r="CM122" s="851"/>
      <c r="CN122" s="851"/>
      <c r="CO122" s="852"/>
      <c r="CP122" s="831" t="s">
        <v>413</v>
      </c>
      <c r="CQ122" s="832"/>
      <c r="CR122" s="832"/>
      <c r="CS122" s="832"/>
      <c r="CT122" s="832"/>
      <c r="CU122" s="832"/>
      <c r="CV122" s="832"/>
      <c r="CW122" s="832"/>
      <c r="CX122" s="832"/>
      <c r="CY122" s="832"/>
      <c r="CZ122" s="832"/>
      <c r="DA122" s="832"/>
      <c r="DB122" s="832"/>
      <c r="DC122" s="832"/>
      <c r="DD122" s="832"/>
      <c r="DE122" s="832"/>
      <c r="DF122" s="833"/>
      <c r="DG122" s="812">
        <v>487854</v>
      </c>
      <c r="DH122" s="813"/>
      <c r="DI122" s="813"/>
      <c r="DJ122" s="813"/>
      <c r="DK122" s="813"/>
      <c r="DL122" s="813">
        <v>409218</v>
      </c>
      <c r="DM122" s="813"/>
      <c r="DN122" s="813"/>
      <c r="DO122" s="813"/>
      <c r="DP122" s="813"/>
      <c r="DQ122" s="813">
        <v>406009</v>
      </c>
      <c r="DR122" s="813"/>
      <c r="DS122" s="813"/>
      <c r="DT122" s="813"/>
      <c r="DU122" s="813"/>
      <c r="DV122" s="790">
        <v>4.5</v>
      </c>
      <c r="DW122" s="790"/>
      <c r="DX122" s="790"/>
      <c r="DY122" s="790"/>
      <c r="DZ122" s="791"/>
    </row>
    <row r="123" spans="1:130" s="221" customFormat="1" ht="26.25" customHeight="1" x14ac:dyDescent="0.15">
      <c r="A123" s="816"/>
      <c r="B123" s="817"/>
      <c r="C123" s="811" t="s">
        <v>463</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181</v>
      </c>
      <c r="AB123" s="776"/>
      <c r="AC123" s="776"/>
      <c r="AD123" s="776"/>
      <c r="AE123" s="777"/>
      <c r="AF123" s="778" t="s">
        <v>181</v>
      </c>
      <c r="AG123" s="776"/>
      <c r="AH123" s="776"/>
      <c r="AI123" s="776"/>
      <c r="AJ123" s="777"/>
      <c r="AK123" s="778" t="s">
        <v>394</v>
      </c>
      <c r="AL123" s="776"/>
      <c r="AM123" s="776"/>
      <c r="AN123" s="776"/>
      <c r="AO123" s="777"/>
      <c r="AP123" s="820" t="s">
        <v>181</v>
      </c>
      <c r="AQ123" s="821"/>
      <c r="AR123" s="821"/>
      <c r="AS123" s="821"/>
      <c r="AT123" s="822"/>
      <c r="AU123" s="882"/>
      <c r="AV123" s="883"/>
      <c r="AW123" s="883"/>
      <c r="AX123" s="883"/>
      <c r="AY123" s="883"/>
      <c r="AZ123" s="242" t="s">
        <v>190</v>
      </c>
      <c r="BA123" s="242"/>
      <c r="BB123" s="242"/>
      <c r="BC123" s="242"/>
      <c r="BD123" s="242"/>
      <c r="BE123" s="242"/>
      <c r="BF123" s="242"/>
      <c r="BG123" s="242"/>
      <c r="BH123" s="242"/>
      <c r="BI123" s="242"/>
      <c r="BJ123" s="242"/>
      <c r="BK123" s="242"/>
      <c r="BL123" s="242"/>
      <c r="BM123" s="242"/>
      <c r="BN123" s="242"/>
      <c r="BO123" s="873" t="s">
        <v>480</v>
      </c>
      <c r="BP123" s="874"/>
      <c r="BQ123" s="828">
        <v>22525301</v>
      </c>
      <c r="BR123" s="829"/>
      <c r="BS123" s="829"/>
      <c r="BT123" s="829"/>
      <c r="BU123" s="829"/>
      <c r="BV123" s="829">
        <v>21444115</v>
      </c>
      <c r="BW123" s="829"/>
      <c r="BX123" s="829"/>
      <c r="BY123" s="829"/>
      <c r="BZ123" s="829"/>
      <c r="CA123" s="829">
        <v>20474135</v>
      </c>
      <c r="CB123" s="829"/>
      <c r="CC123" s="829"/>
      <c r="CD123" s="829"/>
      <c r="CE123" s="829"/>
      <c r="CF123" s="744"/>
      <c r="CG123" s="745"/>
      <c r="CH123" s="745"/>
      <c r="CI123" s="745"/>
      <c r="CJ123" s="830"/>
      <c r="CK123" s="865"/>
      <c r="CL123" s="851"/>
      <c r="CM123" s="851"/>
      <c r="CN123" s="851"/>
      <c r="CO123" s="852"/>
      <c r="CP123" s="831" t="s">
        <v>481</v>
      </c>
      <c r="CQ123" s="832"/>
      <c r="CR123" s="832"/>
      <c r="CS123" s="832"/>
      <c r="CT123" s="832"/>
      <c r="CU123" s="832"/>
      <c r="CV123" s="832"/>
      <c r="CW123" s="832"/>
      <c r="CX123" s="832"/>
      <c r="CY123" s="832"/>
      <c r="CZ123" s="832"/>
      <c r="DA123" s="832"/>
      <c r="DB123" s="832"/>
      <c r="DC123" s="832"/>
      <c r="DD123" s="832"/>
      <c r="DE123" s="832"/>
      <c r="DF123" s="833"/>
      <c r="DG123" s="775">
        <v>441826</v>
      </c>
      <c r="DH123" s="776"/>
      <c r="DI123" s="776"/>
      <c r="DJ123" s="776"/>
      <c r="DK123" s="777"/>
      <c r="DL123" s="778">
        <v>397795</v>
      </c>
      <c r="DM123" s="776"/>
      <c r="DN123" s="776"/>
      <c r="DO123" s="776"/>
      <c r="DP123" s="777"/>
      <c r="DQ123" s="778">
        <v>332178</v>
      </c>
      <c r="DR123" s="776"/>
      <c r="DS123" s="776"/>
      <c r="DT123" s="776"/>
      <c r="DU123" s="777"/>
      <c r="DV123" s="820">
        <v>3.7</v>
      </c>
      <c r="DW123" s="821"/>
      <c r="DX123" s="821"/>
      <c r="DY123" s="821"/>
      <c r="DZ123" s="822"/>
    </row>
    <row r="124" spans="1:130" s="221" customFormat="1" ht="26.25" customHeight="1" thickBot="1" x14ac:dyDescent="0.2">
      <c r="A124" s="816"/>
      <c r="B124" s="817"/>
      <c r="C124" s="811" t="s">
        <v>466</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181</v>
      </c>
      <c r="AB124" s="776"/>
      <c r="AC124" s="776"/>
      <c r="AD124" s="776"/>
      <c r="AE124" s="777"/>
      <c r="AF124" s="778" t="s">
        <v>181</v>
      </c>
      <c r="AG124" s="776"/>
      <c r="AH124" s="776"/>
      <c r="AI124" s="776"/>
      <c r="AJ124" s="777"/>
      <c r="AK124" s="778" t="s">
        <v>482</v>
      </c>
      <c r="AL124" s="776"/>
      <c r="AM124" s="776"/>
      <c r="AN124" s="776"/>
      <c r="AO124" s="777"/>
      <c r="AP124" s="820" t="s">
        <v>394</v>
      </c>
      <c r="AQ124" s="821"/>
      <c r="AR124" s="821"/>
      <c r="AS124" s="821"/>
      <c r="AT124" s="822"/>
      <c r="AU124" s="823" t="s">
        <v>483</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48.8</v>
      </c>
      <c r="BR124" s="827"/>
      <c r="BS124" s="827"/>
      <c r="BT124" s="827"/>
      <c r="BU124" s="827"/>
      <c r="BV124" s="827">
        <v>48.6</v>
      </c>
      <c r="BW124" s="827"/>
      <c r="BX124" s="827"/>
      <c r="BY124" s="827"/>
      <c r="BZ124" s="827"/>
      <c r="CA124" s="827">
        <v>45.3</v>
      </c>
      <c r="CB124" s="827"/>
      <c r="CC124" s="827"/>
      <c r="CD124" s="827"/>
      <c r="CE124" s="827"/>
      <c r="CF124" s="722"/>
      <c r="CG124" s="723"/>
      <c r="CH124" s="723"/>
      <c r="CI124" s="723"/>
      <c r="CJ124" s="858"/>
      <c r="CK124" s="866"/>
      <c r="CL124" s="866"/>
      <c r="CM124" s="866"/>
      <c r="CN124" s="866"/>
      <c r="CO124" s="867"/>
      <c r="CP124" s="831" t="s">
        <v>484</v>
      </c>
      <c r="CQ124" s="832"/>
      <c r="CR124" s="832"/>
      <c r="CS124" s="832"/>
      <c r="CT124" s="832"/>
      <c r="CU124" s="832"/>
      <c r="CV124" s="832"/>
      <c r="CW124" s="832"/>
      <c r="CX124" s="832"/>
      <c r="CY124" s="832"/>
      <c r="CZ124" s="832"/>
      <c r="DA124" s="832"/>
      <c r="DB124" s="832"/>
      <c r="DC124" s="832"/>
      <c r="DD124" s="832"/>
      <c r="DE124" s="832"/>
      <c r="DF124" s="833"/>
      <c r="DG124" s="759">
        <v>19597</v>
      </c>
      <c r="DH124" s="760"/>
      <c r="DI124" s="760"/>
      <c r="DJ124" s="760"/>
      <c r="DK124" s="761"/>
      <c r="DL124" s="762">
        <v>21505</v>
      </c>
      <c r="DM124" s="760"/>
      <c r="DN124" s="760"/>
      <c r="DO124" s="760"/>
      <c r="DP124" s="761"/>
      <c r="DQ124" s="762">
        <v>16627</v>
      </c>
      <c r="DR124" s="760"/>
      <c r="DS124" s="760"/>
      <c r="DT124" s="760"/>
      <c r="DU124" s="761"/>
      <c r="DV124" s="844">
        <v>0.2</v>
      </c>
      <c r="DW124" s="845"/>
      <c r="DX124" s="845"/>
      <c r="DY124" s="845"/>
      <c r="DZ124" s="846"/>
    </row>
    <row r="125" spans="1:130" s="221" customFormat="1" ht="26.25" customHeight="1" x14ac:dyDescent="0.15">
      <c r="A125" s="816"/>
      <c r="B125" s="817"/>
      <c r="C125" s="811" t="s">
        <v>468</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394</v>
      </c>
      <c r="AB125" s="776"/>
      <c r="AC125" s="776"/>
      <c r="AD125" s="776"/>
      <c r="AE125" s="777"/>
      <c r="AF125" s="778" t="s">
        <v>394</v>
      </c>
      <c r="AG125" s="776"/>
      <c r="AH125" s="776"/>
      <c r="AI125" s="776"/>
      <c r="AJ125" s="777"/>
      <c r="AK125" s="778" t="s">
        <v>181</v>
      </c>
      <c r="AL125" s="776"/>
      <c r="AM125" s="776"/>
      <c r="AN125" s="776"/>
      <c r="AO125" s="777"/>
      <c r="AP125" s="820" t="s">
        <v>394</v>
      </c>
      <c r="AQ125" s="821"/>
      <c r="AR125" s="821"/>
      <c r="AS125" s="821"/>
      <c r="AT125" s="82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7" t="s">
        <v>485</v>
      </c>
      <c r="CL125" s="848"/>
      <c r="CM125" s="848"/>
      <c r="CN125" s="848"/>
      <c r="CO125" s="849"/>
      <c r="CP125" s="856" t="s">
        <v>486</v>
      </c>
      <c r="CQ125" s="804"/>
      <c r="CR125" s="804"/>
      <c r="CS125" s="804"/>
      <c r="CT125" s="804"/>
      <c r="CU125" s="804"/>
      <c r="CV125" s="804"/>
      <c r="CW125" s="804"/>
      <c r="CX125" s="804"/>
      <c r="CY125" s="804"/>
      <c r="CZ125" s="804"/>
      <c r="DA125" s="804"/>
      <c r="DB125" s="804"/>
      <c r="DC125" s="804"/>
      <c r="DD125" s="804"/>
      <c r="DE125" s="804"/>
      <c r="DF125" s="805"/>
      <c r="DG125" s="857" t="s">
        <v>181</v>
      </c>
      <c r="DH125" s="838"/>
      <c r="DI125" s="838"/>
      <c r="DJ125" s="838"/>
      <c r="DK125" s="838"/>
      <c r="DL125" s="838" t="s">
        <v>482</v>
      </c>
      <c r="DM125" s="838"/>
      <c r="DN125" s="838"/>
      <c r="DO125" s="838"/>
      <c r="DP125" s="838"/>
      <c r="DQ125" s="838" t="s">
        <v>478</v>
      </c>
      <c r="DR125" s="838"/>
      <c r="DS125" s="838"/>
      <c r="DT125" s="838"/>
      <c r="DU125" s="838"/>
      <c r="DV125" s="839" t="s">
        <v>482</v>
      </c>
      <c r="DW125" s="839"/>
      <c r="DX125" s="839"/>
      <c r="DY125" s="839"/>
      <c r="DZ125" s="840"/>
    </row>
    <row r="126" spans="1:130" s="221" customFormat="1" ht="26.25" customHeight="1" thickBot="1" x14ac:dyDescent="0.2">
      <c r="A126" s="816"/>
      <c r="B126" s="817"/>
      <c r="C126" s="811" t="s">
        <v>470</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t="s">
        <v>482</v>
      </c>
      <c r="AB126" s="776"/>
      <c r="AC126" s="776"/>
      <c r="AD126" s="776"/>
      <c r="AE126" s="777"/>
      <c r="AF126" s="778" t="s">
        <v>487</v>
      </c>
      <c r="AG126" s="776"/>
      <c r="AH126" s="776"/>
      <c r="AI126" s="776"/>
      <c r="AJ126" s="777"/>
      <c r="AK126" s="778" t="s">
        <v>181</v>
      </c>
      <c r="AL126" s="776"/>
      <c r="AM126" s="776"/>
      <c r="AN126" s="776"/>
      <c r="AO126" s="777"/>
      <c r="AP126" s="820" t="s">
        <v>482</v>
      </c>
      <c r="AQ126" s="821"/>
      <c r="AR126" s="821"/>
      <c r="AS126" s="821"/>
      <c r="AT126" s="82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0"/>
      <c r="CL126" s="851"/>
      <c r="CM126" s="851"/>
      <c r="CN126" s="851"/>
      <c r="CO126" s="852"/>
      <c r="CP126" s="811" t="s">
        <v>488</v>
      </c>
      <c r="CQ126" s="748"/>
      <c r="CR126" s="748"/>
      <c r="CS126" s="748"/>
      <c r="CT126" s="748"/>
      <c r="CU126" s="748"/>
      <c r="CV126" s="748"/>
      <c r="CW126" s="748"/>
      <c r="CX126" s="748"/>
      <c r="CY126" s="748"/>
      <c r="CZ126" s="748"/>
      <c r="DA126" s="748"/>
      <c r="DB126" s="748"/>
      <c r="DC126" s="748"/>
      <c r="DD126" s="748"/>
      <c r="DE126" s="748"/>
      <c r="DF126" s="749"/>
      <c r="DG126" s="812" t="s">
        <v>482</v>
      </c>
      <c r="DH126" s="813"/>
      <c r="DI126" s="813"/>
      <c r="DJ126" s="813"/>
      <c r="DK126" s="813"/>
      <c r="DL126" s="813" t="s">
        <v>181</v>
      </c>
      <c r="DM126" s="813"/>
      <c r="DN126" s="813"/>
      <c r="DO126" s="813"/>
      <c r="DP126" s="813"/>
      <c r="DQ126" s="813" t="s">
        <v>181</v>
      </c>
      <c r="DR126" s="813"/>
      <c r="DS126" s="813"/>
      <c r="DT126" s="813"/>
      <c r="DU126" s="813"/>
      <c r="DV126" s="790" t="s">
        <v>394</v>
      </c>
      <c r="DW126" s="790"/>
      <c r="DX126" s="790"/>
      <c r="DY126" s="790"/>
      <c r="DZ126" s="791"/>
    </row>
    <row r="127" spans="1:130" s="221" customFormat="1" ht="26.25" customHeight="1" x14ac:dyDescent="0.15">
      <c r="A127" s="818"/>
      <c r="B127" s="819"/>
      <c r="C127" s="834" t="s">
        <v>489</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t="s">
        <v>181</v>
      </c>
      <c r="AB127" s="776"/>
      <c r="AC127" s="776"/>
      <c r="AD127" s="776"/>
      <c r="AE127" s="777"/>
      <c r="AF127" s="778" t="s">
        <v>181</v>
      </c>
      <c r="AG127" s="776"/>
      <c r="AH127" s="776"/>
      <c r="AI127" s="776"/>
      <c r="AJ127" s="777"/>
      <c r="AK127" s="778" t="s">
        <v>394</v>
      </c>
      <c r="AL127" s="776"/>
      <c r="AM127" s="776"/>
      <c r="AN127" s="776"/>
      <c r="AO127" s="777"/>
      <c r="AP127" s="820" t="s">
        <v>181</v>
      </c>
      <c r="AQ127" s="821"/>
      <c r="AR127" s="821"/>
      <c r="AS127" s="821"/>
      <c r="AT127" s="822"/>
      <c r="AU127" s="223"/>
      <c r="AV127" s="223"/>
      <c r="AW127" s="223"/>
      <c r="AX127" s="837" t="s">
        <v>490</v>
      </c>
      <c r="AY127" s="808"/>
      <c r="AZ127" s="808"/>
      <c r="BA127" s="808"/>
      <c r="BB127" s="808"/>
      <c r="BC127" s="808"/>
      <c r="BD127" s="808"/>
      <c r="BE127" s="809"/>
      <c r="BF127" s="807" t="s">
        <v>491</v>
      </c>
      <c r="BG127" s="808"/>
      <c r="BH127" s="808"/>
      <c r="BI127" s="808"/>
      <c r="BJ127" s="808"/>
      <c r="BK127" s="808"/>
      <c r="BL127" s="809"/>
      <c r="BM127" s="807" t="s">
        <v>492</v>
      </c>
      <c r="BN127" s="808"/>
      <c r="BO127" s="808"/>
      <c r="BP127" s="808"/>
      <c r="BQ127" s="808"/>
      <c r="BR127" s="808"/>
      <c r="BS127" s="809"/>
      <c r="BT127" s="807" t="s">
        <v>493</v>
      </c>
      <c r="BU127" s="808"/>
      <c r="BV127" s="808"/>
      <c r="BW127" s="808"/>
      <c r="BX127" s="808"/>
      <c r="BY127" s="808"/>
      <c r="BZ127" s="810"/>
      <c r="CA127" s="223"/>
      <c r="CB127" s="223"/>
      <c r="CC127" s="223"/>
      <c r="CD127" s="246"/>
      <c r="CE127" s="246"/>
      <c r="CF127" s="246"/>
      <c r="CG127" s="223"/>
      <c r="CH127" s="223"/>
      <c r="CI127" s="223"/>
      <c r="CJ127" s="245"/>
      <c r="CK127" s="850"/>
      <c r="CL127" s="851"/>
      <c r="CM127" s="851"/>
      <c r="CN127" s="851"/>
      <c r="CO127" s="852"/>
      <c r="CP127" s="811" t="s">
        <v>494</v>
      </c>
      <c r="CQ127" s="748"/>
      <c r="CR127" s="748"/>
      <c r="CS127" s="748"/>
      <c r="CT127" s="748"/>
      <c r="CU127" s="748"/>
      <c r="CV127" s="748"/>
      <c r="CW127" s="748"/>
      <c r="CX127" s="748"/>
      <c r="CY127" s="748"/>
      <c r="CZ127" s="748"/>
      <c r="DA127" s="748"/>
      <c r="DB127" s="748"/>
      <c r="DC127" s="748"/>
      <c r="DD127" s="748"/>
      <c r="DE127" s="748"/>
      <c r="DF127" s="749"/>
      <c r="DG127" s="812" t="s">
        <v>181</v>
      </c>
      <c r="DH127" s="813"/>
      <c r="DI127" s="813"/>
      <c r="DJ127" s="813"/>
      <c r="DK127" s="813"/>
      <c r="DL127" s="813" t="s">
        <v>181</v>
      </c>
      <c r="DM127" s="813"/>
      <c r="DN127" s="813"/>
      <c r="DO127" s="813"/>
      <c r="DP127" s="813"/>
      <c r="DQ127" s="813" t="s">
        <v>181</v>
      </c>
      <c r="DR127" s="813"/>
      <c r="DS127" s="813"/>
      <c r="DT127" s="813"/>
      <c r="DU127" s="813"/>
      <c r="DV127" s="790" t="s">
        <v>482</v>
      </c>
      <c r="DW127" s="790"/>
      <c r="DX127" s="790"/>
      <c r="DY127" s="790"/>
      <c r="DZ127" s="791"/>
    </row>
    <row r="128" spans="1:130" s="221" customFormat="1" ht="26.25" customHeight="1" thickBot="1" x14ac:dyDescent="0.2">
      <c r="A128" s="792" t="s">
        <v>495</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496</v>
      </c>
      <c r="X128" s="794"/>
      <c r="Y128" s="794"/>
      <c r="Z128" s="795"/>
      <c r="AA128" s="796">
        <v>82150</v>
      </c>
      <c r="AB128" s="797"/>
      <c r="AC128" s="797"/>
      <c r="AD128" s="797"/>
      <c r="AE128" s="798"/>
      <c r="AF128" s="799">
        <v>79801</v>
      </c>
      <c r="AG128" s="797"/>
      <c r="AH128" s="797"/>
      <c r="AI128" s="797"/>
      <c r="AJ128" s="798"/>
      <c r="AK128" s="799">
        <v>87874</v>
      </c>
      <c r="AL128" s="797"/>
      <c r="AM128" s="797"/>
      <c r="AN128" s="797"/>
      <c r="AO128" s="798"/>
      <c r="AP128" s="800"/>
      <c r="AQ128" s="801"/>
      <c r="AR128" s="801"/>
      <c r="AS128" s="801"/>
      <c r="AT128" s="802"/>
      <c r="AU128" s="223"/>
      <c r="AV128" s="223"/>
      <c r="AW128" s="223"/>
      <c r="AX128" s="803" t="s">
        <v>497</v>
      </c>
      <c r="AY128" s="804"/>
      <c r="AZ128" s="804"/>
      <c r="BA128" s="804"/>
      <c r="BB128" s="804"/>
      <c r="BC128" s="804"/>
      <c r="BD128" s="804"/>
      <c r="BE128" s="805"/>
      <c r="BF128" s="782" t="s">
        <v>181</v>
      </c>
      <c r="BG128" s="783"/>
      <c r="BH128" s="783"/>
      <c r="BI128" s="783"/>
      <c r="BJ128" s="783"/>
      <c r="BK128" s="783"/>
      <c r="BL128" s="806"/>
      <c r="BM128" s="782">
        <v>13.22</v>
      </c>
      <c r="BN128" s="783"/>
      <c r="BO128" s="783"/>
      <c r="BP128" s="783"/>
      <c r="BQ128" s="783"/>
      <c r="BR128" s="783"/>
      <c r="BS128" s="806"/>
      <c r="BT128" s="782">
        <v>20</v>
      </c>
      <c r="BU128" s="783"/>
      <c r="BV128" s="783"/>
      <c r="BW128" s="783"/>
      <c r="BX128" s="783"/>
      <c r="BY128" s="783"/>
      <c r="BZ128" s="784"/>
      <c r="CA128" s="246"/>
      <c r="CB128" s="246"/>
      <c r="CC128" s="246"/>
      <c r="CD128" s="246"/>
      <c r="CE128" s="246"/>
      <c r="CF128" s="246"/>
      <c r="CG128" s="223"/>
      <c r="CH128" s="223"/>
      <c r="CI128" s="223"/>
      <c r="CJ128" s="245"/>
      <c r="CK128" s="853"/>
      <c r="CL128" s="854"/>
      <c r="CM128" s="854"/>
      <c r="CN128" s="854"/>
      <c r="CO128" s="855"/>
      <c r="CP128" s="785" t="s">
        <v>498</v>
      </c>
      <c r="CQ128" s="726"/>
      <c r="CR128" s="726"/>
      <c r="CS128" s="726"/>
      <c r="CT128" s="726"/>
      <c r="CU128" s="726"/>
      <c r="CV128" s="726"/>
      <c r="CW128" s="726"/>
      <c r="CX128" s="726"/>
      <c r="CY128" s="726"/>
      <c r="CZ128" s="726"/>
      <c r="DA128" s="726"/>
      <c r="DB128" s="726"/>
      <c r="DC128" s="726"/>
      <c r="DD128" s="726"/>
      <c r="DE128" s="726"/>
      <c r="DF128" s="727"/>
      <c r="DG128" s="786" t="s">
        <v>181</v>
      </c>
      <c r="DH128" s="787"/>
      <c r="DI128" s="787"/>
      <c r="DJ128" s="787"/>
      <c r="DK128" s="787"/>
      <c r="DL128" s="787" t="s">
        <v>394</v>
      </c>
      <c r="DM128" s="787"/>
      <c r="DN128" s="787"/>
      <c r="DO128" s="787"/>
      <c r="DP128" s="787"/>
      <c r="DQ128" s="787" t="s">
        <v>181</v>
      </c>
      <c r="DR128" s="787"/>
      <c r="DS128" s="787"/>
      <c r="DT128" s="787"/>
      <c r="DU128" s="787"/>
      <c r="DV128" s="788" t="s">
        <v>181</v>
      </c>
      <c r="DW128" s="788"/>
      <c r="DX128" s="788"/>
      <c r="DY128" s="788"/>
      <c r="DZ128" s="789"/>
    </row>
    <row r="129" spans="1:131" s="221" customFormat="1" ht="26.25" customHeight="1" x14ac:dyDescent="0.15">
      <c r="A129" s="770" t="s">
        <v>107</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499</v>
      </c>
      <c r="X129" s="773"/>
      <c r="Y129" s="773"/>
      <c r="Z129" s="774"/>
      <c r="AA129" s="775">
        <v>10126191</v>
      </c>
      <c r="AB129" s="776"/>
      <c r="AC129" s="776"/>
      <c r="AD129" s="776"/>
      <c r="AE129" s="777"/>
      <c r="AF129" s="778">
        <v>10371442</v>
      </c>
      <c r="AG129" s="776"/>
      <c r="AH129" s="776"/>
      <c r="AI129" s="776"/>
      <c r="AJ129" s="777"/>
      <c r="AK129" s="778">
        <v>10709401</v>
      </c>
      <c r="AL129" s="776"/>
      <c r="AM129" s="776"/>
      <c r="AN129" s="776"/>
      <c r="AO129" s="777"/>
      <c r="AP129" s="779"/>
      <c r="AQ129" s="780"/>
      <c r="AR129" s="780"/>
      <c r="AS129" s="780"/>
      <c r="AT129" s="781"/>
      <c r="AU129" s="224"/>
      <c r="AV129" s="224"/>
      <c r="AW129" s="224"/>
      <c r="AX129" s="747" t="s">
        <v>500</v>
      </c>
      <c r="AY129" s="748"/>
      <c r="AZ129" s="748"/>
      <c r="BA129" s="748"/>
      <c r="BB129" s="748"/>
      <c r="BC129" s="748"/>
      <c r="BD129" s="748"/>
      <c r="BE129" s="749"/>
      <c r="BF129" s="766" t="s">
        <v>181</v>
      </c>
      <c r="BG129" s="767"/>
      <c r="BH129" s="767"/>
      <c r="BI129" s="767"/>
      <c r="BJ129" s="767"/>
      <c r="BK129" s="767"/>
      <c r="BL129" s="768"/>
      <c r="BM129" s="766">
        <v>18.22</v>
      </c>
      <c r="BN129" s="767"/>
      <c r="BO129" s="767"/>
      <c r="BP129" s="767"/>
      <c r="BQ129" s="767"/>
      <c r="BR129" s="767"/>
      <c r="BS129" s="768"/>
      <c r="BT129" s="766">
        <v>30</v>
      </c>
      <c r="BU129" s="767"/>
      <c r="BV129" s="767"/>
      <c r="BW129" s="767"/>
      <c r="BX129" s="767"/>
      <c r="BY129" s="767"/>
      <c r="BZ129" s="76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0" t="s">
        <v>501</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502</v>
      </c>
      <c r="X130" s="773"/>
      <c r="Y130" s="773"/>
      <c r="Z130" s="774"/>
      <c r="AA130" s="775">
        <v>1836982</v>
      </c>
      <c r="AB130" s="776"/>
      <c r="AC130" s="776"/>
      <c r="AD130" s="776"/>
      <c r="AE130" s="777"/>
      <c r="AF130" s="778">
        <v>1762663</v>
      </c>
      <c r="AG130" s="776"/>
      <c r="AH130" s="776"/>
      <c r="AI130" s="776"/>
      <c r="AJ130" s="777"/>
      <c r="AK130" s="778">
        <v>1761979</v>
      </c>
      <c r="AL130" s="776"/>
      <c r="AM130" s="776"/>
      <c r="AN130" s="776"/>
      <c r="AO130" s="777"/>
      <c r="AP130" s="779"/>
      <c r="AQ130" s="780"/>
      <c r="AR130" s="780"/>
      <c r="AS130" s="780"/>
      <c r="AT130" s="781"/>
      <c r="AU130" s="224"/>
      <c r="AV130" s="224"/>
      <c r="AW130" s="224"/>
      <c r="AX130" s="747" t="s">
        <v>503</v>
      </c>
      <c r="AY130" s="748"/>
      <c r="AZ130" s="748"/>
      <c r="BA130" s="748"/>
      <c r="BB130" s="748"/>
      <c r="BC130" s="748"/>
      <c r="BD130" s="748"/>
      <c r="BE130" s="749"/>
      <c r="BF130" s="750">
        <v>8.1</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504</v>
      </c>
      <c r="X131" s="757"/>
      <c r="Y131" s="757"/>
      <c r="Z131" s="758"/>
      <c r="AA131" s="759">
        <v>8289209</v>
      </c>
      <c r="AB131" s="760"/>
      <c r="AC131" s="760"/>
      <c r="AD131" s="760"/>
      <c r="AE131" s="761"/>
      <c r="AF131" s="762">
        <v>8608779</v>
      </c>
      <c r="AG131" s="760"/>
      <c r="AH131" s="760"/>
      <c r="AI131" s="760"/>
      <c r="AJ131" s="761"/>
      <c r="AK131" s="762">
        <v>8947422</v>
      </c>
      <c r="AL131" s="760"/>
      <c r="AM131" s="760"/>
      <c r="AN131" s="760"/>
      <c r="AO131" s="761"/>
      <c r="AP131" s="763"/>
      <c r="AQ131" s="764"/>
      <c r="AR131" s="764"/>
      <c r="AS131" s="764"/>
      <c r="AT131" s="765"/>
      <c r="AU131" s="224"/>
      <c r="AV131" s="224"/>
      <c r="AW131" s="224"/>
      <c r="AX131" s="725" t="s">
        <v>505</v>
      </c>
      <c r="AY131" s="726"/>
      <c r="AZ131" s="726"/>
      <c r="BA131" s="726"/>
      <c r="BB131" s="726"/>
      <c r="BC131" s="726"/>
      <c r="BD131" s="726"/>
      <c r="BE131" s="727"/>
      <c r="BF131" s="728">
        <v>45.3</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4" t="s">
        <v>506</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507</v>
      </c>
      <c r="W132" s="738"/>
      <c r="X132" s="738"/>
      <c r="Y132" s="738"/>
      <c r="Z132" s="739"/>
      <c r="AA132" s="740">
        <v>7.3109991560000003</v>
      </c>
      <c r="AB132" s="741"/>
      <c r="AC132" s="741"/>
      <c r="AD132" s="741"/>
      <c r="AE132" s="742"/>
      <c r="AF132" s="743">
        <v>8.6502394819999999</v>
      </c>
      <c r="AG132" s="741"/>
      <c r="AH132" s="741"/>
      <c r="AI132" s="741"/>
      <c r="AJ132" s="742"/>
      <c r="AK132" s="743">
        <v>8.6119107830000008</v>
      </c>
      <c r="AL132" s="741"/>
      <c r="AM132" s="741"/>
      <c r="AN132" s="741"/>
      <c r="AO132" s="742"/>
      <c r="AP132" s="744"/>
      <c r="AQ132" s="745"/>
      <c r="AR132" s="745"/>
      <c r="AS132" s="745"/>
      <c r="AT132" s="74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508</v>
      </c>
      <c r="W133" s="717"/>
      <c r="X133" s="717"/>
      <c r="Y133" s="717"/>
      <c r="Z133" s="718"/>
      <c r="AA133" s="719">
        <v>7.1</v>
      </c>
      <c r="AB133" s="720"/>
      <c r="AC133" s="720"/>
      <c r="AD133" s="720"/>
      <c r="AE133" s="721"/>
      <c r="AF133" s="719">
        <v>7.7</v>
      </c>
      <c r="AG133" s="720"/>
      <c r="AH133" s="720"/>
      <c r="AI133" s="720"/>
      <c r="AJ133" s="721"/>
      <c r="AK133" s="719">
        <v>8.1</v>
      </c>
      <c r="AL133" s="720"/>
      <c r="AM133" s="720"/>
      <c r="AN133" s="720"/>
      <c r="AO133" s="721"/>
      <c r="AP133" s="722"/>
      <c r="AQ133" s="723"/>
      <c r="AR133" s="723"/>
      <c r="AS133" s="723"/>
      <c r="AT133" s="7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OuunKfF5W41YiIK6eoLGavdx2aWiLtT3xgopev+kz9iolhkQdU9d7SMm3hN71VixLy4swWXepHa9lWGolMI5uA==" saltValue="xYMX4GjVfeYhetEG9PYX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509</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DdAblHctO6zcMsPfaHtYWGjdHWKiCrJM71JkIOMwB1H32cZCNHzygi0G3jXpwmgnjUKFIblAiM60NqS0+ZDaQA==" saltValue="ecxfHeTjQRQbdImqb5BGvA==" spinCount="100000" sheet="1" objects="1" scenarios="1"/>
  <dataConsolidate/>
  <phoneticPr fontId="2"/>
  <printOptions horizontalCentered="1" verticalCentered="1"/>
  <pageMargins left="0" right="0" top="0" bottom="0" header="0" footer="0"/>
  <pageSetup paperSize="9" scale="43"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6" zoomScaleNormal="100" zoomScaleSheetLayoutView="55" workbookViewId="0">
      <selection activeCell="CT4" sqref="CT4:DA4"/>
    </sheetView>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C97vvgAiDhe4vgBplYV+5JKmHi8Dsi+7kfMepkF2sY/K/2gn6SSTZUAHuUv2FoLjEdxWQFILvRUX/gOVlpz4g==" saltValue="kmNp+Mj4S/2c0cRsvckc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1" zoomScale="70" zoomScaleSheetLayoutView="70" workbookViewId="0">
      <selection activeCell="CT4" sqref="CT4:DA4"/>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511</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4" t="s">
        <v>512</v>
      </c>
      <c r="AP7" s="263"/>
      <c r="AQ7" s="264" t="s">
        <v>513</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5"/>
      <c r="AP8" s="269" t="s">
        <v>514</v>
      </c>
      <c r="AQ8" s="270" t="s">
        <v>515</v>
      </c>
      <c r="AR8" s="271" t="s">
        <v>516</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6" t="s">
        <v>517</v>
      </c>
      <c r="AL9" s="1127"/>
      <c r="AM9" s="1127"/>
      <c r="AN9" s="1128"/>
      <c r="AO9" s="272">
        <v>3153276</v>
      </c>
      <c r="AP9" s="272">
        <v>119329</v>
      </c>
      <c r="AQ9" s="273">
        <v>104625</v>
      </c>
      <c r="AR9" s="274">
        <v>14.1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6" t="s">
        <v>518</v>
      </c>
      <c r="AL10" s="1127"/>
      <c r="AM10" s="1127"/>
      <c r="AN10" s="1128"/>
      <c r="AO10" s="275">
        <v>420179</v>
      </c>
      <c r="AP10" s="275">
        <v>15901</v>
      </c>
      <c r="AQ10" s="276">
        <v>9752</v>
      </c>
      <c r="AR10" s="277">
        <v>63.1</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6" t="s">
        <v>519</v>
      </c>
      <c r="AL11" s="1127"/>
      <c r="AM11" s="1127"/>
      <c r="AN11" s="1128"/>
      <c r="AO11" s="275">
        <v>87901</v>
      </c>
      <c r="AP11" s="275">
        <v>3326</v>
      </c>
      <c r="AQ11" s="276">
        <v>1608</v>
      </c>
      <c r="AR11" s="277">
        <v>106.8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6" t="s">
        <v>520</v>
      </c>
      <c r="AL12" s="1127"/>
      <c r="AM12" s="1127"/>
      <c r="AN12" s="1128"/>
      <c r="AO12" s="275" t="s">
        <v>521</v>
      </c>
      <c r="AP12" s="275" t="s">
        <v>521</v>
      </c>
      <c r="AQ12" s="276">
        <v>4</v>
      </c>
      <c r="AR12" s="277" t="s">
        <v>521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6" t="s">
        <v>522</v>
      </c>
      <c r="AL13" s="1127"/>
      <c r="AM13" s="1127"/>
      <c r="AN13" s="1128"/>
      <c r="AO13" s="275">
        <v>12450</v>
      </c>
      <c r="AP13" s="275">
        <v>471</v>
      </c>
      <c r="AQ13" s="276">
        <v>4175</v>
      </c>
      <c r="AR13" s="277">
        <v>-88.7</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6" t="s">
        <v>523</v>
      </c>
      <c r="AL14" s="1127"/>
      <c r="AM14" s="1127"/>
      <c r="AN14" s="1128"/>
      <c r="AO14" s="275">
        <v>14077</v>
      </c>
      <c r="AP14" s="275">
        <v>533</v>
      </c>
      <c r="AQ14" s="276">
        <v>2340</v>
      </c>
      <c r="AR14" s="277">
        <v>-77.2</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29" t="s">
        <v>524</v>
      </c>
      <c r="AL15" s="1130"/>
      <c r="AM15" s="1130"/>
      <c r="AN15" s="1131"/>
      <c r="AO15" s="275">
        <v>-105006</v>
      </c>
      <c r="AP15" s="275">
        <v>-3974</v>
      </c>
      <c r="AQ15" s="276">
        <v>-8060</v>
      </c>
      <c r="AR15" s="277">
        <v>-50.7</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29" t="s">
        <v>190</v>
      </c>
      <c r="AL16" s="1130"/>
      <c r="AM16" s="1130"/>
      <c r="AN16" s="1131"/>
      <c r="AO16" s="275">
        <v>3582877</v>
      </c>
      <c r="AP16" s="275">
        <v>135587</v>
      </c>
      <c r="AQ16" s="276">
        <v>114444</v>
      </c>
      <c r="AR16" s="277">
        <v>18.5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525</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526</v>
      </c>
      <c r="AP20" s="284" t="s">
        <v>527</v>
      </c>
      <c r="AQ20" s="285" t="s">
        <v>528</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2" t="s">
        <v>529</v>
      </c>
      <c r="AL21" s="1133"/>
      <c r="AM21" s="1133"/>
      <c r="AN21" s="1134"/>
      <c r="AO21" s="288">
        <v>11.5</v>
      </c>
      <c r="AP21" s="289">
        <v>10.6</v>
      </c>
      <c r="AQ21" s="290">
        <v>0.9</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2" t="s">
        <v>530</v>
      </c>
      <c r="AL22" s="1133"/>
      <c r="AM22" s="1133"/>
      <c r="AN22" s="1134"/>
      <c r="AO22" s="293">
        <v>96.7</v>
      </c>
      <c r="AP22" s="294">
        <v>97.5</v>
      </c>
      <c r="AQ22" s="295">
        <v>-0.8</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5" t="s">
        <v>531</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258"/>
    </row>
    <row r="27" spans="1:46" x14ac:dyDescent="0.15">
      <c r="A27" s="300"/>
      <c r="AO27" s="253"/>
      <c r="AP27" s="253"/>
      <c r="AQ27" s="253"/>
      <c r="AR27" s="253"/>
      <c r="AS27" s="253"/>
      <c r="AT27" s="253"/>
    </row>
    <row r="28" spans="1:46" ht="17.25" x14ac:dyDescent="0.15">
      <c r="A28" s="254" t="s">
        <v>532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533</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4" t="s">
        <v>512</v>
      </c>
      <c r="AP30" s="263"/>
      <c r="AQ30" s="264" t="s">
        <v>513</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5"/>
      <c r="AP31" s="269" t="s">
        <v>514</v>
      </c>
      <c r="AQ31" s="270" t="s">
        <v>515</v>
      </c>
      <c r="AR31" s="271" t="s">
        <v>516</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6" t="s">
        <v>534</v>
      </c>
      <c r="AL32" s="1117"/>
      <c r="AM32" s="1117"/>
      <c r="AN32" s="1118"/>
      <c r="AO32" s="303">
        <v>1463800</v>
      </c>
      <c r="AP32" s="303">
        <v>55395</v>
      </c>
      <c r="AQ32" s="304">
        <v>72468</v>
      </c>
      <c r="AR32" s="305">
        <v>-23.6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6" t="s">
        <v>535</v>
      </c>
      <c r="AL33" s="1117"/>
      <c r="AM33" s="1117"/>
      <c r="AN33" s="1118"/>
      <c r="AO33" s="303" t="s">
        <v>521</v>
      </c>
      <c r="AP33" s="303" t="s">
        <v>521</v>
      </c>
      <c r="AQ33" s="304" t="s">
        <v>521</v>
      </c>
      <c r="AR33" s="305" t="s">
        <v>521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6" t="s">
        <v>536</v>
      </c>
      <c r="AL34" s="1117"/>
      <c r="AM34" s="1117"/>
      <c r="AN34" s="1118"/>
      <c r="AO34" s="303" t="s">
        <v>521</v>
      </c>
      <c r="AP34" s="303" t="s">
        <v>521</v>
      </c>
      <c r="AQ34" s="304">
        <v>1</v>
      </c>
      <c r="AR34" s="305" t="s">
        <v>521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6" t="s">
        <v>537</v>
      </c>
      <c r="AL35" s="1117"/>
      <c r="AM35" s="1117"/>
      <c r="AN35" s="1118"/>
      <c r="AO35" s="303">
        <v>1117115</v>
      </c>
      <c r="AP35" s="303">
        <v>42275</v>
      </c>
      <c r="AQ35" s="304">
        <v>17710</v>
      </c>
      <c r="AR35" s="305">
        <v>138.69999999999999</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6" t="s">
        <v>538</v>
      </c>
      <c r="AL36" s="1117"/>
      <c r="AM36" s="1117"/>
      <c r="AN36" s="1118"/>
      <c r="AO36" s="303">
        <v>39479</v>
      </c>
      <c r="AP36" s="303">
        <v>1494</v>
      </c>
      <c r="AQ36" s="304">
        <v>2475</v>
      </c>
      <c r="AR36" s="305">
        <v>-39.6</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6" t="s">
        <v>539</v>
      </c>
      <c r="AL37" s="1117"/>
      <c r="AM37" s="1117"/>
      <c r="AN37" s="1118"/>
      <c r="AO37" s="303" t="s">
        <v>521</v>
      </c>
      <c r="AP37" s="303" t="s">
        <v>521</v>
      </c>
      <c r="AQ37" s="304">
        <v>637</v>
      </c>
      <c r="AR37" s="305" t="s">
        <v>521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19" t="s">
        <v>540</v>
      </c>
      <c r="AL38" s="1120"/>
      <c r="AM38" s="1120"/>
      <c r="AN38" s="1121"/>
      <c r="AO38" s="306">
        <v>3</v>
      </c>
      <c r="AP38" s="306">
        <v>0</v>
      </c>
      <c r="AQ38" s="307">
        <v>2</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19" t="s">
        <v>541</v>
      </c>
      <c r="AL39" s="1120"/>
      <c r="AM39" s="1120"/>
      <c r="AN39" s="1121"/>
      <c r="AO39" s="303">
        <v>-87874</v>
      </c>
      <c r="AP39" s="303">
        <v>-3325</v>
      </c>
      <c r="AQ39" s="304">
        <v>-3769</v>
      </c>
      <c r="AR39" s="305">
        <v>-11.8</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6" t="s">
        <v>542</v>
      </c>
      <c r="AL40" s="1117"/>
      <c r="AM40" s="1117"/>
      <c r="AN40" s="1118"/>
      <c r="AO40" s="303">
        <v>-1761979</v>
      </c>
      <c r="AP40" s="303">
        <v>-66678</v>
      </c>
      <c r="AQ40" s="304">
        <v>-62733</v>
      </c>
      <c r="AR40" s="305">
        <v>6.3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2" t="s">
        <v>300</v>
      </c>
      <c r="AL41" s="1123"/>
      <c r="AM41" s="1123"/>
      <c r="AN41" s="1124"/>
      <c r="AO41" s="303">
        <v>770544</v>
      </c>
      <c r="AP41" s="303">
        <v>29160</v>
      </c>
      <c r="AQ41" s="304">
        <v>26792</v>
      </c>
      <c r="AR41" s="305">
        <v>8.8000000000000007</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543</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545</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09" t="s">
        <v>512</v>
      </c>
      <c r="AN49" s="1111" t="s">
        <v>546</v>
      </c>
      <c r="AO49" s="1112"/>
      <c r="AP49" s="1112"/>
      <c r="AQ49" s="1112"/>
      <c r="AR49" s="111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0"/>
      <c r="AN50" s="319" t="s">
        <v>547</v>
      </c>
      <c r="AO50" s="320" t="s">
        <v>548</v>
      </c>
      <c r="AP50" s="321" t="s">
        <v>549</v>
      </c>
      <c r="AQ50" s="322" t="s">
        <v>550</v>
      </c>
      <c r="AR50" s="323" t="s">
        <v>551</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552</v>
      </c>
      <c r="AL51" s="316"/>
      <c r="AM51" s="324">
        <v>1671260</v>
      </c>
      <c r="AN51" s="325">
        <v>59588</v>
      </c>
      <c r="AO51" s="326">
        <v>-26.3</v>
      </c>
      <c r="AP51" s="327">
        <v>88968</v>
      </c>
      <c r="AQ51" s="328">
        <v>6.8</v>
      </c>
      <c r="AR51" s="329">
        <v>-33.1</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553</v>
      </c>
      <c r="AM52" s="332">
        <v>1264296</v>
      </c>
      <c r="AN52" s="333">
        <v>45078</v>
      </c>
      <c r="AO52" s="334">
        <v>-37.299999999999997</v>
      </c>
      <c r="AP52" s="335">
        <v>45482</v>
      </c>
      <c r="AQ52" s="336">
        <v>5.5</v>
      </c>
      <c r="AR52" s="337">
        <v>-42.8</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554</v>
      </c>
      <c r="AL53" s="316"/>
      <c r="AM53" s="324">
        <v>1235315</v>
      </c>
      <c r="AN53" s="325">
        <v>44641</v>
      </c>
      <c r="AO53" s="326">
        <v>-25.1</v>
      </c>
      <c r="AP53" s="327">
        <v>85173</v>
      </c>
      <c r="AQ53" s="328">
        <v>-4.3</v>
      </c>
      <c r="AR53" s="329">
        <v>-20.8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553</v>
      </c>
      <c r="AM54" s="332">
        <v>617146</v>
      </c>
      <c r="AN54" s="333">
        <v>22302</v>
      </c>
      <c r="AO54" s="334">
        <v>-50.5</v>
      </c>
      <c r="AP54" s="335">
        <v>43913</v>
      </c>
      <c r="AQ54" s="336">
        <v>-3.4</v>
      </c>
      <c r="AR54" s="337">
        <v>-47.1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555</v>
      </c>
      <c r="AL55" s="316"/>
      <c r="AM55" s="324">
        <v>2325766</v>
      </c>
      <c r="AN55" s="325">
        <v>85352</v>
      </c>
      <c r="AO55" s="326">
        <v>91.2</v>
      </c>
      <c r="AP55" s="327">
        <v>94081</v>
      </c>
      <c r="AQ55" s="328">
        <v>10.5</v>
      </c>
      <c r="AR55" s="329">
        <v>80.7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553</v>
      </c>
      <c r="AM56" s="332">
        <v>1271858</v>
      </c>
      <c r="AN56" s="333">
        <v>46675</v>
      </c>
      <c r="AO56" s="334">
        <v>109.3</v>
      </c>
      <c r="AP56" s="335">
        <v>48949</v>
      </c>
      <c r="AQ56" s="336">
        <v>11.5</v>
      </c>
      <c r="AR56" s="337">
        <v>97.8</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556</v>
      </c>
      <c r="AL57" s="316"/>
      <c r="AM57" s="324">
        <v>1238292</v>
      </c>
      <c r="AN57" s="325">
        <v>46081</v>
      </c>
      <c r="AO57" s="326">
        <v>-46</v>
      </c>
      <c r="AP57" s="327">
        <v>92632</v>
      </c>
      <c r="AQ57" s="328">
        <v>-1.5</v>
      </c>
      <c r="AR57" s="329">
        <v>-44.5</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553</v>
      </c>
      <c r="AM58" s="332">
        <v>731198</v>
      </c>
      <c r="AN58" s="333">
        <v>27210</v>
      </c>
      <c r="AO58" s="334">
        <v>-41.7</v>
      </c>
      <c r="AP58" s="335">
        <v>47978</v>
      </c>
      <c r="AQ58" s="336">
        <v>-2</v>
      </c>
      <c r="AR58" s="337">
        <v>-39.700000000000003</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557</v>
      </c>
      <c r="AL59" s="316"/>
      <c r="AM59" s="324">
        <v>1031978</v>
      </c>
      <c r="AN59" s="325">
        <v>39053</v>
      </c>
      <c r="AO59" s="326">
        <v>-15.3</v>
      </c>
      <c r="AP59" s="327">
        <v>96469</v>
      </c>
      <c r="AQ59" s="328">
        <v>4.0999999999999996</v>
      </c>
      <c r="AR59" s="329">
        <v>-19.399999999999999</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553</v>
      </c>
      <c r="AM60" s="332">
        <v>683488</v>
      </c>
      <c r="AN60" s="333">
        <v>25865</v>
      </c>
      <c r="AO60" s="334">
        <v>-4.9000000000000004</v>
      </c>
      <c r="AP60" s="335">
        <v>49775</v>
      </c>
      <c r="AQ60" s="336">
        <v>3.7</v>
      </c>
      <c r="AR60" s="337">
        <v>-8.6</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558</v>
      </c>
      <c r="AL61" s="338"/>
      <c r="AM61" s="339">
        <v>1500522</v>
      </c>
      <c r="AN61" s="340">
        <v>54943</v>
      </c>
      <c r="AO61" s="341">
        <v>-4.3</v>
      </c>
      <c r="AP61" s="342">
        <v>91465</v>
      </c>
      <c r="AQ61" s="343">
        <v>3.1</v>
      </c>
      <c r="AR61" s="329">
        <v>-7.4</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553</v>
      </c>
      <c r="AM62" s="332">
        <v>913597</v>
      </c>
      <c r="AN62" s="333">
        <v>33426</v>
      </c>
      <c r="AO62" s="334">
        <v>-5</v>
      </c>
      <c r="AP62" s="335">
        <v>47219</v>
      </c>
      <c r="AQ62" s="336">
        <v>3.1</v>
      </c>
      <c r="AR62" s="337">
        <v>-8.1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wAXoX/MHsGrXsDGWaZv6SJMBRP/QZ0jIhgTCgeKS3hIx2Mgif/HiiSdN+EuBdbiRXFQR21ppDsfH3lntxkE3Ng==" saltValue="QL6y+UtDzntkec0EMDzK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6" zoomScale="55" zoomScaleNormal="55" zoomScaleSheetLayoutView="55" workbookViewId="0">
      <selection activeCell="CT4" sqref="CT4:DA4"/>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560</v>
      </c>
    </row>
    <row r="121" spans="125:125" ht="13.5" hidden="1" customHeight="1" x14ac:dyDescent="0.15">
      <c r="DU121" s="250"/>
    </row>
  </sheetData>
  <sheetProtection algorithmName="SHA-512" hashValue="6zvjl7IQvwVhXnGNEBspAF7k6Bb/iwwpth9kaD83JoaVw6uAndCHnCHGMualdd38ySdM33ExP31dRRZKPiuVnA==" saltValue="ucQ0N0yKlggZ9rTU0eHM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70" zoomScaleNormal="70" zoomScaleSheetLayoutView="55" workbookViewId="0">
      <selection activeCell="CS97" sqref="CS97"/>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561</v>
      </c>
    </row>
  </sheetData>
  <sheetProtection algorithmName="SHA-512" hashValue="I+Sic5ePrctmLhF/YuraAP2MSMEBxC3Gsc/ziPhQ9fRv8vpsP6lakOkBfNAZJffBHi8Sa+vht51z/0HG5uA2eA==" saltValue="NpfbJnSRWuMHTFJsZqLzU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CT4" sqref="CT4:DA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35" t="s">
        <v>3</v>
      </c>
      <c r="D47" s="1135"/>
      <c r="E47" s="1136"/>
      <c r="F47" s="11">
        <v>15.17</v>
      </c>
      <c r="G47" s="12">
        <v>17.34</v>
      </c>
      <c r="H47" s="12">
        <v>19.329999999999998</v>
      </c>
      <c r="I47" s="12">
        <v>17.329999999999998</v>
      </c>
      <c r="J47" s="13">
        <v>16.309999999999999</v>
      </c>
    </row>
    <row r="48" spans="2:10" ht="57.75" customHeight="1" x14ac:dyDescent="0.15">
      <c r="B48" s="14"/>
      <c r="C48" s="1137" t="s">
        <v>4</v>
      </c>
      <c r="D48" s="1137"/>
      <c r="E48" s="1138"/>
      <c r="F48" s="15">
        <v>4.43</v>
      </c>
      <c r="G48" s="16">
        <v>6.1</v>
      </c>
      <c r="H48" s="16">
        <v>4.37</v>
      </c>
      <c r="I48" s="16">
        <v>6.48</v>
      </c>
      <c r="J48" s="17">
        <v>7.98</v>
      </c>
    </row>
    <row r="49" spans="2:10" ht="57.75" customHeight="1" thickBot="1" x14ac:dyDescent="0.2">
      <c r="B49" s="18"/>
      <c r="C49" s="1139" t="s">
        <v>5</v>
      </c>
      <c r="D49" s="1139"/>
      <c r="E49" s="1140"/>
      <c r="F49" s="19" t="s">
        <v>567</v>
      </c>
      <c r="G49" s="20">
        <v>3.6</v>
      </c>
      <c r="H49" s="20">
        <v>0.24</v>
      </c>
      <c r="I49" s="20">
        <v>0.67</v>
      </c>
      <c r="J49" s="21">
        <v>1.24</v>
      </c>
    </row>
    <row r="50" spans="2:10" x14ac:dyDescent="0.15"/>
  </sheetData>
  <sheetProtection algorithmName="SHA-512" hashValue="3M2xLmeicYlccfvkEGiIAyt/caumhSJpYD6LtJ+/DBSlpcZTOPhT4++4XWfrDotDfRLRZnH0FWnnxhPGNDBTig==" saltValue="OUlwyDQrDKq6iNxhTxl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2023-03-22T04:05:49Z</cp:lastPrinted>
  <dcterms:created xsi:type="dcterms:W3CDTF">2023-02-20T05:16:09Z</dcterms:created>
  <dcterms:modified xsi:type="dcterms:W3CDTF">2023-03-24T09:28:56Z</dcterms:modified>
  <cp:category/>
</cp:coreProperties>
</file>