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3\共有フォルダ\20_民生部\10_市民課\50_保健センター\保健センター1業務\C-3 成人保健事業\検診のパンフレットと申込書、回収箱設置\R8\ホームページ用\"/>
    </mc:Choice>
  </mc:AlternateContent>
  <xr:revisionPtr revIDLastSave="0" documentId="13_ncr:1_{5AFC2B98-3E1B-4999-9DCD-2AE47009BA41}" xr6:coauthVersionLast="47" xr6:coauthVersionMax="47" xr10:uidLastSave="{00000000-0000-0000-0000-000000000000}"/>
  <workbookProtection workbookAlgorithmName="SHA-512" workbookHashValue="ZarAxUnxT5PdN+/D/O0t2DHjTz4rYwV3e7cs+XWYNu/mnjL2wMw48IY+0Z/Tcujeq5N9z1d9DXcVEae9dLE+ww==" workbookSaltValue="FO37SPluYklrEvO7ToFW/A==" workbookSpinCount="100000" lockStructure="1"/>
  <bookViews>
    <workbookView xWindow="-110" yWindow="-110" windowWidth="19420" windowHeight="10300" xr2:uid="{00000000-000D-0000-FFFF-FFFF00000000}"/>
  </bookViews>
  <sheets>
    <sheet name="R8希望調査書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'R8希望調査書'!$B$18:$D$18</definedName>
    <definedName name="CT肺がん検診">Sheet1!$J$4:$J$9</definedName>
    <definedName name="_xlnm.Print_Area" localSheetId="0">'R8希望調査書'!$A$1:$U$31</definedName>
    <definedName name="_xlnm.Print_Area" localSheetId="1">Sheet1!$B$1:$L$34</definedName>
    <definedName name="マンモグラフィ">Sheet1!$G$4:$G$8</definedName>
    <definedName name="胃カメラ検診">Sheet1!$C$4:$C$8</definedName>
    <definedName name="胃がん">'R8希望調査書'!$D$18</definedName>
    <definedName name="胃がん検診２">[1]Sheet1!$C$4:$C$8</definedName>
    <definedName name="胃バリウム検診">Sheet1!$D$4:$D$7</definedName>
    <definedName name="肝炎ｳｲﾙｽ検診">Sheet1!$L$4:$L$7</definedName>
    <definedName name="胸部レントゲン">Sheet1!$I$4:$I$8</definedName>
    <definedName name="健康診査">Sheet1!$B$5:$B$10</definedName>
    <definedName name="健康診査２">Sheet1!$B$4:$B$11</definedName>
    <definedName name="子宮がん検診">Sheet1!$H$4:$H$8</definedName>
    <definedName name="性別">Sheet1!$B$15:$B$17</definedName>
    <definedName name="前立腺がん検診">Sheet1!$K$4:$K$7</definedName>
    <definedName name="大腸がん検診">Sheet1!$E$4:$E$7</definedName>
    <definedName name="乳がん検診">Sheet1!$F$4:$F$8</definedName>
    <definedName name="乳房超音波検診">Sheet1!$F$4:$F$7</definedName>
    <definedName name="肺がん検診">Sheet1!$I$4:$I$9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N8" i="1" l="1"/>
  <c r="J20" i="1"/>
  <c r="K12" i="1"/>
  <c r="L5" i="1"/>
  <c r="J26" i="1" s="1"/>
  <c r="K10" i="1"/>
  <c r="J22" i="1" l="1"/>
  <c r="U18" i="1"/>
  <c r="U25" i="1"/>
  <c r="J24" i="1"/>
  <c r="J18" i="1"/>
  <c r="U22" i="1"/>
</calcChain>
</file>

<file path=xl/sharedStrings.xml><?xml version="1.0" encoding="utf-8"?>
<sst xmlns="http://schemas.openxmlformats.org/spreadsheetml/2006/main" count="107" uniqueCount="69">
  <si>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</si>
  <si>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</si>
  <si>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</si>
  <si>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健康診査</t>
    <rPh sb="0" eb="2">
      <t>ケンコウ</t>
    </rPh>
    <rPh sb="2" eb="4">
      <t>シンサ</t>
    </rPh>
    <phoneticPr fontId="1"/>
  </si>
  <si>
    <t>胃がん検診</t>
    <rPh sb="0" eb="1">
      <t>イ</t>
    </rPh>
    <rPh sb="3" eb="5">
      <t>ケンシン</t>
    </rPh>
    <phoneticPr fontId="1"/>
  </si>
  <si>
    <t>胃バリウム検診（35歳以上、検診車での集団受診）</t>
    <rPh sb="0" eb="1">
      <t>イ</t>
    </rPh>
    <rPh sb="5" eb="7">
      <t>ケンシン</t>
    </rPh>
    <rPh sb="10" eb="11">
      <t>サイ</t>
    </rPh>
    <rPh sb="11" eb="13">
      <t>イジョウ</t>
    </rPh>
    <rPh sb="14" eb="16">
      <t>ケンシン</t>
    </rPh>
    <rPh sb="16" eb="17">
      <t>シャ</t>
    </rPh>
    <rPh sb="19" eb="21">
      <t>シュウダン</t>
    </rPh>
    <rPh sb="21" eb="23">
      <t>ジュシン</t>
    </rPh>
    <phoneticPr fontId="1"/>
  </si>
  <si>
    <t>胃カメラ検診（35歳以上、市指定医療機関での個別受診）</t>
    <rPh sb="0" eb="1">
      <t>イ</t>
    </rPh>
    <rPh sb="4" eb="6">
      <t>ケンシン</t>
    </rPh>
    <rPh sb="9" eb="12">
      <t>サイイジョウ</t>
    </rPh>
    <rPh sb="13" eb="14">
      <t>シ</t>
    </rPh>
    <rPh sb="14" eb="16">
      <t>シテイ</t>
    </rPh>
    <rPh sb="16" eb="18">
      <t>イリョウ</t>
    </rPh>
    <rPh sb="18" eb="20">
      <t>キカン</t>
    </rPh>
    <rPh sb="22" eb="24">
      <t>コベツ</t>
    </rPh>
    <rPh sb="24" eb="26">
      <t>ジュシン</t>
    </rPh>
    <phoneticPr fontId="1"/>
  </si>
  <si>
    <t>大腸がん検診</t>
    <rPh sb="0" eb="2">
      <t>ダイチョウ</t>
    </rPh>
    <rPh sb="4" eb="6">
      <t>ケンシン</t>
    </rPh>
    <phoneticPr fontId="1"/>
  </si>
  <si>
    <t>受ける</t>
    <rPh sb="0" eb="1">
      <t>ウ</t>
    </rPh>
    <phoneticPr fontId="1"/>
  </si>
  <si>
    <t>受けない</t>
    <rPh sb="0" eb="1">
      <t>ウ</t>
    </rPh>
    <phoneticPr fontId="1"/>
  </si>
  <si>
    <t>乳がん検診</t>
    <rPh sb="0" eb="1">
      <t>ニュウ</t>
    </rPh>
    <rPh sb="3" eb="5">
      <t>ケンシン</t>
    </rPh>
    <phoneticPr fontId="1"/>
  </si>
  <si>
    <t>視触診（個別検診）</t>
    <rPh sb="0" eb="3">
      <t>シショクシン</t>
    </rPh>
    <rPh sb="4" eb="6">
      <t>コベツ</t>
    </rPh>
    <rPh sb="6" eb="8">
      <t>ケンシン</t>
    </rPh>
    <phoneticPr fontId="1"/>
  </si>
  <si>
    <t>マンモグラフィ（個別検診）</t>
    <rPh sb="8" eb="10">
      <t>コベツ</t>
    </rPh>
    <rPh sb="10" eb="12">
      <t>ケンシン</t>
    </rPh>
    <phoneticPr fontId="1"/>
  </si>
  <si>
    <t>子宮がん検診</t>
    <rPh sb="0" eb="2">
      <t>シキュウ</t>
    </rPh>
    <rPh sb="4" eb="6">
      <t>ケンシン</t>
    </rPh>
    <phoneticPr fontId="1"/>
  </si>
  <si>
    <t>肺がん検診</t>
    <rPh sb="0" eb="1">
      <t>ハイ</t>
    </rPh>
    <rPh sb="3" eb="5">
      <t>ケンシン</t>
    </rPh>
    <phoneticPr fontId="1"/>
  </si>
  <si>
    <t>レントゲン検診（検診車）</t>
    <rPh sb="5" eb="7">
      <t>ケンシン</t>
    </rPh>
    <rPh sb="8" eb="10">
      <t>ケンシン</t>
    </rPh>
    <rPh sb="10" eb="11">
      <t>シャ</t>
    </rPh>
    <phoneticPr fontId="1"/>
  </si>
  <si>
    <t>CT検診（個別検診）</t>
    <rPh sb="2" eb="4">
      <t>ケンシン</t>
    </rPh>
    <rPh sb="5" eb="7">
      <t>コベツ</t>
    </rPh>
    <rPh sb="7" eb="9">
      <t>ケンシン</t>
    </rPh>
    <phoneticPr fontId="1"/>
  </si>
  <si>
    <t>他で受診</t>
    <rPh sb="0" eb="1">
      <t>ホカ</t>
    </rPh>
    <rPh sb="2" eb="4">
      <t>ジュシン</t>
    </rPh>
    <phoneticPr fontId="1"/>
  </si>
  <si>
    <t>受けられない</t>
    <rPh sb="0" eb="1">
      <t>ウ</t>
    </rPh>
    <phoneticPr fontId="1"/>
  </si>
  <si>
    <t>前立腺がん検診</t>
    <rPh sb="0" eb="1">
      <t>ゼン</t>
    </rPh>
    <rPh sb="1" eb="2">
      <t>リツ</t>
    </rPh>
    <rPh sb="2" eb="3">
      <t>セン</t>
    </rPh>
    <rPh sb="5" eb="7">
      <t>ケンシン</t>
    </rPh>
    <phoneticPr fontId="1"/>
  </si>
  <si>
    <t>肝炎ウイルス検診</t>
    <rPh sb="0" eb="2">
      <t>カンエン</t>
    </rPh>
    <rPh sb="6" eb="8">
      <t>ケンシン</t>
    </rPh>
    <phoneticPr fontId="1"/>
  </si>
  <si>
    <t>健康診断（集団）</t>
    <rPh sb="0" eb="2">
      <t>ケンコウ</t>
    </rPh>
    <rPh sb="2" eb="4">
      <t>シンダン</t>
    </rPh>
    <rPh sb="5" eb="7">
      <t>シュウダン</t>
    </rPh>
    <phoneticPr fontId="1"/>
  </si>
  <si>
    <t>健康診断（個別）</t>
    <rPh sb="0" eb="2">
      <t>ケンコウ</t>
    </rPh>
    <rPh sb="2" eb="4">
      <t>シンダン</t>
    </rPh>
    <rPh sb="5" eb="7">
      <t>コベツ</t>
    </rPh>
    <phoneticPr fontId="1"/>
  </si>
  <si>
    <t>プレミア健診（健康診断＋がん検診）</t>
    <rPh sb="4" eb="6">
      <t>ケンシン</t>
    </rPh>
    <rPh sb="7" eb="9">
      <t>ケンコウ</t>
    </rPh>
    <rPh sb="9" eb="11">
      <t>シンダン</t>
    </rPh>
    <rPh sb="14" eb="16">
      <t>ケンシン</t>
    </rPh>
    <phoneticPr fontId="1"/>
  </si>
  <si>
    <t>集団検診</t>
    <rPh sb="0" eb="2">
      <t>シュウダン</t>
    </rPh>
    <rPh sb="2" eb="4">
      <t>ケンシン</t>
    </rPh>
    <phoneticPr fontId="1"/>
  </si>
  <si>
    <t>個別検診</t>
    <rPh sb="0" eb="2">
      <t>コベツ</t>
    </rPh>
    <rPh sb="2" eb="4">
      <t>ケンシン</t>
    </rPh>
    <phoneticPr fontId="1"/>
  </si>
  <si>
    <t>記入例</t>
    <rPh sb="0" eb="2">
      <t>キニュウ</t>
    </rPh>
    <rPh sb="2" eb="3">
      <t>レイ</t>
    </rPh>
    <phoneticPr fontId="1"/>
  </si>
  <si>
    <t>市の健診は申し込まない</t>
    <rPh sb="0" eb="1">
      <t>シ</t>
    </rPh>
    <rPh sb="2" eb="4">
      <t>ケンシン</t>
    </rPh>
    <rPh sb="5" eb="6">
      <t>モウ</t>
    </rPh>
    <rPh sb="7" eb="8">
      <t>コ</t>
    </rPh>
    <phoneticPr fontId="1"/>
  </si>
  <si>
    <t>申し込まないが、血液検査結果は提出できる</t>
    <rPh sb="0" eb="1">
      <t>モウ</t>
    </rPh>
    <rPh sb="2" eb="3">
      <t>コ</t>
    </rPh>
    <rPh sb="8" eb="10">
      <t>ケツエキ</t>
    </rPh>
    <rPh sb="10" eb="12">
      <t>ケンサ</t>
    </rPh>
    <rPh sb="12" eb="14">
      <t>ケッカ</t>
    </rPh>
    <rPh sb="15" eb="17">
      <t>テイシュツ</t>
    </rPh>
    <phoneticPr fontId="1"/>
  </si>
  <si>
    <t>プレミア検診</t>
    <rPh sb="4" eb="6">
      <t>ケンシン</t>
    </rPh>
    <phoneticPr fontId="1"/>
  </si>
  <si>
    <t>生活習慣病で治療中のため申し込まない</t>
    <rPh sb="0" eb="2">
      <t>セイカツ</t>
    </rPh>
    <rPh sb="2" eb="4">
      <t>シュウカン</t>
    </rPh>
    <rPh sb="4" eb="5">
      <t>ビョウ</t>
    </rPh>
    <rPh sb="6" eb="9">
      <t>チリョウチュウ</t>
    </rPh>
    <rPh sb="12" eb="13">
      <t>モウ</t>
    </rPh>
    <rPh sb="14" eb="15">
      <t>コ</t>
    </rPh>
    <phoneticPr fontId="1"/>
  </si>
  <si>
    <t>職場健診を受けるから申し込まない</t>
    <rPh sb="0" eb="2">
      <t>ショクバ</t>
    </rPh>
    <rPh sb="2" eb="4">
      <t>ケンシン</t>
    </rPh>
    <rPh sb="5" eb="6">
      <t>ウ</t>
    </rPh>
    <rPh sb="10" eb="11">
      <t>モウ</t>
    </rPh>
    <rPh sb="12" eb="13">
      <t>コ</t>
    </rPh>
    <phoneticPr fontId="1"/>
  </si>
  <si>
    <t>その他理由のため申し込まない</t>
    <rPh sb="2" eb="3">
      <t>タ</t>
    </rPh>
    <rPh sb="3" eb="5">
      <t>リユウ</t>
    </rPh>
    <rPh sb="8" eb="9">
      <t>モウ</t>
    </rPh>
    <rPh sb="10" eb="11">
      <t>コ</t>
    </rPh>
    <phoneticPr fontId="1"/>
  </si>
  <si>
    <t>胃カメラ検診</t>
    <rPh sb="0" eb="1">
      <t>イ</t>
    </rPh>
    <rPh sb="4" eb="6">
      <t>ケンシン</t>
    </rPh>
    <phoneticPr fontId="1"/>
  </si>
  <si>
    <t>胃バリウム検診</t>
    <rPh sb="0" eb="1">
      <t>イ</t>
    </rPh>
    <rPh sb="5" eb="7">
      <t>ケンシン</t>
    </rPh>
    <phoneticPr fontId="1"/>
  </si>
  <si>
    <t>申し込まない</t>
    <rPh sb="0" eb="1">
      <t>モウ</t>
    </rPh>
    <rPh sb="2" eb="3">
      <t>コ</t>
    </rPh>
    <phoneticPr fontId="1"/>
  </si>
  <si>
    <t>申し込む</t>
    <rPh sb="0" eb="1">
      <t>モウ</t>
    </rPh>
    <rPh sb="2" eb="3">
      <t>コ</t>
    </rPh>
    <phoneticPr fontId="1"/>
  </si>
  <si>
    <t>マンモグラフィ</t>
    <phoneticPr fontId="1"/>
  </si>
  <si>
    <t>胸部レントゲン</t>
    <rPh sb="0" eb="2">
      <t>キョウブ</t>
    </rPh>
    <phoneticPr fontId="1"/>
  </si>
  <si>
    <t>胸部ＣＴ</t>
    <rPh sb="0" eb="2">
      <t>キョウブ</t>
    </rPh>
    <phoneticPr fontId="1"/>
  </si>
  <si>
    <t>前立腺がん検診</t>
    <rPh sb="0" eb="3">
      <t>ゼンリツセン</t>
    </rPh>
    <rPh sb="5" eb="7">
      <t>ケンシン</t>
    </rPh>
    <phoneticPr fontId="1"/>
  </si>
  <si>
    <t>肝炎ｳｲﾙｽ検診</t>
    <rPh sb="0" eb="1">
      <t>カン</t>
    </rPh>
    <rPh sb="1" eb="2">
      <t>エン</t>
    </rPh>
    <rPh sb="6" eb="8">
      <t>ケンシン</t>
    </rPh>
    <phoneticPr fontId="1"/>
  </si>
  <si>
    <t>人間ドックを受けるから申し込まない</t>
    <rPh sb="0" eb="2">
      <t>ニンゲン</t>
    </rPh>
    <rPh sb="6" eb="7">
      <t>ウ</t>
    </rPh>
    <rPh sb="11" eb="12">
      <t>モウ</t>
    </rPh>
    <rPh sb="13" eb="14">
      <t>コ</t>
    </rPh>
    <phoneticPr fontId="1"/>
  </si>
  <si>
    <t>①個別健診</t>
    <rPh sb="1" eb="3">
      <t>コベツ</t>
    </rPh>
    <rPh sb="3" eb="5">
      <t>ケンシン</t>
    </rPh>
    <phoneticPr fontId="1"/>
  </si>
  <si>
    <t>②集団健診</t>
    <rPh sb="1" eb="3">
      <t>シュウダン</t>
    </rPh>
    <rPh sb="3" eb="5">
      <t>ケンシン</t>
    </rPh>
    <phoneticPr fontId="1"/>
  </si>
  <si>
    <t>①個別検診</t>
    <rPh sb="1" eb="3">
      <t>コベツ</t>
    </rPh>
    <rPh sb="3" eb="5">
      <t>ケンシン</t>
    </rPh>
    <phoneticPr fontId="1"/>
  </si>
  <si>
    <t>②集団検診</t>
    <rPh sb="1" eb="3">
      <t>シュウダン</t>
    </rPh>
    <rPh sb="3" eb="5">
      <t>ケンシン</t>
    </rPh>
    <phoneticPr fontId="1"/>
  </si>
  <si>
    <t>乳房超音波検診</t>
    <rPh sb="0" eb="2">
      <t>ニュウボウ</t>
    </rPh>
    <rPh sb="2" eb="5">
      <t>チョウオンパ</t>
    </rPh>
    <rPh sb="5" eb="7">
      <t>ケンシン</t>
    </rPh>
    <phoneticPr fontId="1"/>
  </si>
  <si>
    <t>他で受診する(人間ﾄﾞｯｸ等)</t>
    <rPh sb="0" eb="1">
      <t>タ</t>
    </rPh>
    <rPh sb="2" eb="4">
      <t>ジュシン</t>
    </rPh>
    <phoneticPr fontId="1"/>
  </si>
  <si>
    <t>他で受診する(人間ﾄﾞｯｸ等)</t>
    <rPh sb="0" eb="1">
      <t>ホカ</t>
    </rPh>
    <rPh sb="2" eb="4">
      <t>ジュシン</t>
    </rPh>
    <phoneticPr fontId="1"/>
  </si>
  <si>
    <t>子宮頸がん検診</t>
    <rPh sb="0" eb="2">
      <t>シキュウ</t>
    </rPh>
    <rPh sb="2" eb="3">
      <t>ケイ</t>
    </rPh>
    <rPh sb="5" eb="7">
      <t>ケンシン</t>
    </rPh>
    <phoneticPr fontId="1"/>
  </si>
  <si>
    <t>　※昼間の連絡先</t>
    <rPh sb="2" eb="4">
      <t>ヒルマ</t>
    </rPh>
    <rPh sb="5" eb="8">
      <t>レンラクサキ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</si>
  <si>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</si>
  <si>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</si>
  <si>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加入保険</t>
    <rPh sb="0" eb="2">
      <t>カニュウ</t>
    </rPh>
    <rPh sb="2" eb="4">
      <t>ホケン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</si>
  <si>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</si>
  <si>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</si>
  <si>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</si>
  <si>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加入保険</t>
    <rPh sb="0" eb="2">
      <t>カニュウ</t>
    </rPh>
    <rPh sb="2" eb="4">
      <t>ホケン</t>
    </rPh>
    <phoneticPr fontId="1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</si>
  <si>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1"/>
  </si>
  <si>
    <t>生活保護等</t>
    <rPh sb="0" eb="2">
      <t>セイカツ</t>
    </rPh>
    <rPh sb="2" eb="4">
      <t>ホゴ</t>
    </rPh>
    <rPh sb="4" eb="5">
      <t>トウ</t>
    </rPh>
    <phoneticPr fontId="1"/>
  </si>
  <si>
    <t>大町市国民健康保険</t>
    <rPh sb="0" eb="3">
      <t>オオマチシ</t>
    </rPh>
    <rPh sb="3" eb="5">
      <t>コクミン</t>
    </rPh>
    <rPh sb="5" eb="7">
      <t>ケンコウ</t>
    </rPh>
    <rPh sb="7" eb="9">
      <t>ホケン</t>
    </rPh>
    <phoneticPr fontId="1"/>
  </si>
  <si>
    <t xml:space="preserve"> 血液検査です</t>
    <rPh sb="1" eb="3">
      <t>ケツエキ</t>
    </rPh>
    <rPh sb="3" eb="5">
      <t>ケンサ</t>
    </rPh>
    <phoneticPr fontId="1"/>
  </si>
  <si>
    <t>他で受診する(人間ﾄﾞｯｸ等)</t>
    <rPh sb="0" eb="1">
      <t>タ</t>
    </rPh>
    <rPh sb="2" eb="4">
      <t>ジュシン</t>
    </rPh>
    <rPh sb="7" eb="9">
      <t>ニンゲン</t>
    </rPh>
    <rPh sb="13" eb="14">
      <t>トウ</t>
    </rPh>
    <phoneticPr fontId="1"/>
  </si>
  <si>
    <t>対象年齢</t>
    <rPh sb="0" eb="2">
      <t>タイショウ</t>
    </rPh>
    <rPh sb="2" eb="4">
      <t>ネンレイ</t>
    </rPh>
    <phoneticPr fontId="1"/>
  </si>
  <si>
    <t>CT肺がん検診</t>
    <rPh sb="2" eb="3">
      <t>ハイ</t>
    </rPh>
    <rPh sb="5" eb="7">
      <t>ケンシン</t>
    </rPh>
    <phoneticPr fontId="1"/>
  </si>
  <si>
    <t>社会保険
（国保・後期以外）</t>
    <rPh sb="0" eb="2">
      <t>シャカイ</t>
    </rPh>
    <rPh sb="2" eb="4">
      <t>ホケン</t>
    </rPh>
    <rPh sb="6" eb="8">
      <t>コクホ</t>
    </rPh>
    <rPh sb="9" eb="11">
      <t>コウキ</t>
    </rPh>
    <rPh sb="11" eb="13">
      <t>イガイ</t>
    </rPh>
    <phoneticPr fontId="1"/>
  </si>
  <si>
    <t>令和　8　年　度　　各　種　検　診　の　希　望　調　査　書</t>
    <rPh sb="0" eb="2">
      <t>レイワ</t>
    </rPh>
    <rPh sb="5" eb="6">
      <t>トシ</t>
    </rPh>
    <rPh sb="7" eb="8">
      <t>ド</t>
    </rPh>
    <rPh sb="10" eb="11">
      <t>カク</t>
    </rPh>
    <rPh sb="12" eb="13">
      <t>タネ</t>
    </rPh>
    <rPh sb="14" eb="15">
      <t>ケン</t>
    </rPh>
    <rPh sb="16" eb="17">
      <t>ミ</t>
    </rPh>
    <rPh sb="20" eb="21">
      <t>ノゾミ</t>
    </rPh>
    <rPh sb="22" eb="23">
      <t>ノゾミ</t>
    </rPh>
    <rPh sb="24" eb="25">
      <t>チョウ</t>
    </rPh>
    <rPh sb="26" eb="27">
      <t>サ</t>
    </rPh>
    <rPh sb="28" eb="29">
      <t>ショ</t>
    </rPh>
    <phoneticPr fontId="1"/>
  </si>
  <si>
    <t>＊全ての検診（健診）の対象年齢は、令和9年４月１日現在の年齢です。</t>
    <rPh sb="1" eb="2">
      <t>スベ</t>
    </rPh>
    <rPh sb="4" eb="6">
      <t>ケンシン</t>
    </rPh>
    <rPh sb="7" eb="9">
      <t>ケンシン</t>
    </rPh>
    <rPh sb="11" eb="13">
      <t>タイショウ</t>
    </rPh>
    <rPh sb="13" eb="15">
      <t>ネンレイ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</si>
</sst>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#,##0_ &quot;歳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HGSｺﾞｼｯｸE"/>
      <family val="3"/>
      <charset val="128"/>
    </font>
    <font>
      <sz val="11"/>
      <name val="HGｺﾞｼｯｸM"/>
      <family val="3"/>
      <charset val="128"/>
    </font>
    <font>
      <sz val="11"/>
      <name val="HGSｺﾞｼｯｸM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color rgb="FFC0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C0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0" fillId="6" borderId="0" xfId="0" applyFont="1" applyFill="1"/>
    <xf numFmtId="0" fontId="12" fillId="6" borderId="0" xfId="0" applyFont="1" applyFill="1"/>
    <xf numFmtId="0" fontId="0" fillId="6" borderId="0" xfId="0" applyFill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58" fontId="5" fillId="0" borderId="1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58" fontId="3" fillId="2" borderId="4" xfId="0" applyNumberFormat="1" applyFont="1" applyFill="1" applyBorder="1" applyAlignment="1" applyProtection="1">
      <alignment vertical="center" shrinkToFit="1"/>
      <protection locked="0"/>
    </xf>
    <xf numFmtId="58" fontId="3" fillId="2" borderId="0" xfId="0" applyNumberFormat="1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0" fillId="0" borderId="0" xfId="0" applyFill="1" applyProtection="1">
      <protection locked="0"/>
    </xf>
    <xf numFmtId="58" fontId="17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58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6" fillId="4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 wrapText="1" shrinkToFit="1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Alignment="1">
      <alignment wrapText="1"/>
    </xf>
    <xf numFmtId="0" fontId="16" fillId="4" borderId="0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right" vertical="center"/>
    </xf>
    <xf numFmtId="0" fontId="18" fillId="4" borderId="0" xfId="0" applyFont="1" applyFill="1" applyAlignment="1" applyProtection="1">
      <alignment horizontal="right" vertical="center"/>
    </xf>
    <xf numFmtId="0" fontId="16" fillId="4" borderId="0" xfId="0" applyFont="1" applyFill="1" applyAlignment="1" applyProtection="1">
      <alignment horizontal="left" vertical="center"/>
    </xf>
    <xf numFmtId="177" fontId="0" fillId="0" borderId="8" xfId="0" applyNumberFormat="1" applyBorder="1" applyAlignment="1" applyProtection="1">
      <alignment vertical="center"/>
    </xf>
    <xf numFmtId="58" fontId="17" fillId="2" borderId="0" xfId="0" applyNumberFormat="1" applyFont="1" applyFill="1" applyBorder="1" applyAlignment="1" applyProtection="1">
      <alignment horizontal="center" vertical="center" shrinkToFit="1"/>
    </xf>
    <xf numFmtId="0" fontId="15" fillId="2" borderId="3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 wrapText="1" shrinkToFit="1"/>
      <protection locked="0"/>
    </xf>
    <xf numFmtId="0" fontId="0" fillId="7" borderId="6" xfId="0" applyFill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5" fillId="5" borderId="5" xfId="0" applyNumberFormat="1" applyFont="1" applyFill="1" applyBorder="1" applyAlignment="1" applyProtection="1">
      <alignment horizontal="center" vertical="center"/>
      <protection locked="0"/>
    </xf>
    <xf numFmtId="176" fontId="5" fillId="5" borderId="6" xfId="0" applyNumberFormat="1" applyFont="1" applyFill="1" applyBorder="1" applyAlignment="1" applyProtection="1">
      <alignment horizontal="center" vertical="center"/>
      <protection locked="0"/>
    </xf>
    <xf numFmtId="176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58" fontId="5" fillId="5" borderId="5" xfId="0" applyNumberFormat="1" applyFont="1" applyFill="1" applyBorder="1" applyAlignment="1" applyProtection="1">
      <alignment horizontal="center" vertical="center" wrapText="1" shrinkToFit="1"/>
      <protection locked="0"/>
    </xf>
    <xf numFmtId="58" fontId="5" fillId="5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5" borderId="5" xfId="0" applyFont="1" applyFill="1" applyBorder="1" applyAlignment="1" applyProtection="1">
      <alignment horizontal="center" vertical="center" shrinkToFit="1"/>
    </xf>
    <xf numFmtId="0" fontId="5" fillId="5" borderId="6" xfId="0" applyFont="1" applyFill="1" applyBorder="1" applyAlignment="1" applyProtection="1">
      <alignment horizontal="center" vertical="center" shrinkToFit="1"/>
    </xf>
    <xf numFmtId="0" fontId="5" fillId="5" borderId="7" xfId="0" applyFont="1" applyFill="1" applyBorder="1" applyAlignment="1" applyProtection="1">
      <alignment horizontal="center" vertical="center" shrinkToFit="1"/>
    </xf>
    <xf numFmtId="0" fontId="5" fillId="5" borderId="2" xfId="0" applyFont="1" applyFill="1" applyBorder="1" applyAlignment="1" applyProtection="1">
      <alignment horizontal="center" vertical="center" wrapText="1" shrinkToFit="1"/>
      <protection locked="0"/>
    </xf>
    <xf numFmtId="58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</xf>
    <xf numFmtId="0" fontId="5" fillId="7" borderId="6" xfId="0" applyFont="1" applyFill="1" applyBorder="1" applyAlignment="1" applyProtection="1">
      <alignment horizontal="center" vertical="center" wrapText="1" shrinkToFit="1"/>
      <protection locked="0"/>
    </xf>
    <xf numFmtId="0" fontId="5" fillId="7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5" xfId="0" applyFont="1" applyFill="1" applyBorder="1" applyAlignment="1" applyProtection="1">
      <alignment horizontal="center" vertical="center" wrapText="1" shrinkToFit="1"/>
      <protection locked="0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3" fillId="5" borderId="2" xfId="0" applyFont="1" applyFill="1" applyBorder="1" applyAlignment="1" applyProtection="1">
      <alignment horizontal="center" vertical="center"/>
    </xf>
    <xf numFmtId="178" fontId="3" fillId="5" borderId="2" xfId="0" applyNumberFormat="1" applyFont="1" applyFill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20</xdr:row>
      <xdr:rowOff>71437</xdr:rowOff>
    </xdr:from>
    <xdr:to>
      <xdr:col>11</xdr:col>
      <xdr:colOff>42861</xdr:colOff>
      <xdr:row>20</xdr:row>
      <xdr:rowOff>614362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195261" y="7072312"/>
          <a:ext cx="4210050" cy="542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◎２日分の便を採取し、潜血反応を検査します。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歳以上　　料金：６００円</a:t>
          </a:r>
        </a:p>
      </xdr:txBody>
    </xdr:sp>
    <xdr:clientData/>
  </xdr:twoCellAnchor>
  <xdr:twoCellAnchor>
    <xdr:from>
      <xdr:col>1</xdr:col>
      <xdr:colOff>1</xdr:colOff>
      <xdr:row>18</xdr:row>
      <xdr:rowOff>47625</xdr:rowOff>
    </xdr:from>
    <xdr:to>
      <xdr:col>8</xdr:col>
      <xdr:colOff>123825</xdr:colOff>
      <xdr:row>18</xdr:row>
      <xdr:rowOff>723900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190501" y="5981700"/>
          <a:ext cx="3238499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胃バリウム検診＝検診車での集団検診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35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歳以上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２００円</a:t>
          </a:r>
          <a:endParaRPr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123825</xdr:colOff>
      <xdr:row>18</xdr:row>
      <xdr:rowOff>38100</xdr:rowOff>
    </xdr:from>
    <xdr:to>
      <xdr:col>20</xdr:col>
      <xdr:colOff>57150</xdr:colOff>
      <xdr:row>18</xdr:row>
      <xdr:rowOff>733425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3695700" y="5724525"/>
          <a:ext cx="3743325" cy="6953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胃カメラ検診＝市指定医療機関での個別検診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41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歳以上の奇数年齢の方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料金：６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０００円</a:t>
          </a:r>
          <a:endParaRPr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14287</xdr:colOff>
      <xdr:row>22</xdr:row>
      <xdr:rowOff>80962</xdr:rowOff>
    </xdr:from>
    <xdr:to>
      <xdr:col>11</xdr:col>
      <xdr:colOff>57150</xdr:colOff>
      <xdr:row>22</xdr:row>
      <xdr:rowOff>947737</xdr:rowOff>
    </xdr:to>
    <xdr:sp macro="" textlink="" fLocksText="0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204787" y="8053387"/>
          <a:ext cx="4214813" cy="866775"/>
        </a:xfrm>
        <a:prstGeom prst="roundRect">
          <a:avLst>
            <a:gd name="adj" fmla="val 125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乳房超音波検診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対象：３０歳以上女性</a:t>
          </a:r>
          <a:endParaRPr lang="en-US" altLang="ja-JP" sz="11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・超音波検査のみの場合、料金：１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２００円</a:t>
          </a:r>
          <a:endParaRPr lang="en-US" altLang="ja-JP" sz="11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・超音波検査＋視触診検診の場合、料金：１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５００円</a:t>
          </a:r>
          <a:endParaRPr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333375</xdr:colOff>
      <xdr:row>22</xdr:row>
      <xdr:rowOff>76199</xdr:rowOff>
    </xdr:from>
    <xdr:to>
      <xdr:col>19</xdr:col>
      <xdr:colOff>228600</xdr:colOff>
      <xdr:row>22</xdr:row>
      <xdr:rowOff>971550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4695825" y="8048624"/>
          <a:ext cx="2647950" cy="895351"/>
        </a:xfrm>
        <a:prstGeom prst="roundRect">
          <a:avLst>
            <a:gd name="adj" fmla="val 125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マンモグラフィ検診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40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歳～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74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歳の偶数年齢女性  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８００円</a:t>
          </a:r>
          <a:endParaRPr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23812</xdr:colOff>
      <xdr:row>24</xdr:row>
      <xdr:rowOff>90488</xdr:rowOff>
    </xdr:from>
    <xdr:to>
      <xdr:col>14</xdr:col>
      <xdr:colOff>314325</xdr:colOff>
      <xdr:row>24</xdr:row>
      <xdr:rowOff>828676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214312" y="9377363"/>
          <a:ext cx="5453063" cy="7381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20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歳と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21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歳以上の奇数年齢女性</a:t>
          </a:r>
          <a:endParaRPr lang="ja-JP" altLang="en-US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５００円</a:t>
          </a:r>
          <a:endParaRPr lang="en-US" altLang="ja-JP" sz="11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rtl="0">
            <a:lnSpc>
              <a:spcPts val="1300"/>
            </a:lnSpc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場所：</a:t>
          </a:r>
          <a:r>
            <a:rPr lang="ja-JP" altLang="ja-JP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① 個別</a:t>
          </a:r>
          <a:r>
            <a:rPr lang="ja-JP" altLang="en-US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検診</a:t>
          </a:r>
          <a:r>
            <a:rPr lang="ja-JP" altLang="ja-JP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　市指定医療機関　　② 集団</a:t>
          </a:r>
          <a:r>
            <a:rPr lang="ja-JP" altLang="en-US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検診</a:t>
          </a:r>
          <a:r>
            <a:rPr lang="ja-JP" altLang="ja-JP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  <a:r>
            <a:rPr lang="ja-JP" altLang="en-US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中央</a:t>
          </a:r>
          <a:r>
            <a:rPr lang="ja-JP" altLang="ja-JP" sz="11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保健センター</a:t>
          </a:r>
          <a:endParaRPr lang="ja-JP" altLang="ja-JP">
            <a:effectLst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185736</xdr:colOff>
      <xdr:row>10</xdr:row>
      <xdr:rowOff>76200</xdr:rowOff>
    </xdr:from>
    <xdr:to>
      <xdr:col>16</xdr:col>
      <xdr:colOff>342900</xdr:colOff>
      <xdr:row>10</xdr:row>
      <xdr:rowOff>809625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185736" y="3571875"/>
          <a:ext cx="6215064" cy="733425"/>
        </a:xfrm>
        <a:prstGeom prst="roundRect">
          <a:avLst>
            <a:gd name="adj" fmla="val 118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歳以上男性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料金：１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１００円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場所：① 個別検診　市指定医療機関　　② 集団検診　中央保健センター、各公民館等</a:t>
          </a:r>
          <a:endParaRPr lang="ja-JP" altLang="en-US" sz="1100"/>
        </a:p>
      </xdr:txBody>
    </xdr:sp>
    <xdr:clientData/>
  </xdr:twoCellAnchor>
  <xdr:twoCellAnchor>
    <xdr:from>
      <xdr:col>0</xdr:col>
      <xdr:colOff>185736</xdr:colOff>
      <xdr:row>12</xdr:row>
      <xdr:rowOff>71439</xdr:rowOff>
    </xdr:from>
    <xdr:to>
      <xdr:col>17</xdr:col>
      <xdr:colOff>19050</xdr:colOff>
      <xdr:row>16</xdr:row>
      <xdr:rowOff>190501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185736" y="4757739"/>
          <a:ext cx="6243639" cy="823912"/>
        </a:xfrm>
        <a:prstGeom prst="roundRect">
          <a:avLst>
            <a:gd name="adj" fmla="val 128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歳以上で今まで受けたことのない方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料金：１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４００円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場所：① 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個別検診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市指定医療機関　　② 集団検診　中央保健センター、各公民館等</a:t>
          </a:r>
          <a:endParaRPr lang="ja-JP" altLang="en-US" sz="1100"/>
        </a:p>
      </xdr:txBody>
    </xdr:sp>
    <xdr:clientData/>
  </xdr:twoCellAnchor>
  <xdr:twoCellAnchor>
    <xdr:from>
      <xdr:col>1</xdr:col>
      <xdr:colOff>23810</xdr:colOff>
      <xdr:row>26</xdr:row>
      <xdr:rowOff>76200</xdr:rowOff>
    </xdr:from>
    <xdr:to>
      <xdr:col>8</xdr:col>
      <xdr:colOff>190499</xdr:colOff>
      <xdr:row>26</xdr:row>
      <xdr:rowOff>914400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214310" y="10553700"/>
          <a:ext cx="3281364" cy="838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胸部レントゲン検診＝検診車での集団検診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40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歳以上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40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64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　５００円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　　　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65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歳以上　  無　　料</a:t>
          </a:r>
          <a:endParaRPr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</xdr:colOff>
      <xdr:row>26</xdr:row>
      <xdr:rowOff>76200</xdr:rowOff>
    </xdr:from>
    <xdr:to>
      <xdr:col>19</xdr:col>
      <xdr:colOff>295275</xdr:colOff>
      <xdr:row>26</xdr:row>
      <xdr:rowOff>923925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3752850" y="10553700"/>
          <a:ext cx="3657600" cy="8477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ＣＴ肺がん検診＝市立大町総合病院での個別検診</a:t>
          </a: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対象：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41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75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歳の奇数年齢の方 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料金：４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,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８００円</a:t>
          </a:r>
          <a:endParaRPr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171448</xdr:colOff>
      <xdr:row>8</xdr:row>
      <xdr:rowOff>95250</xdr:rowOff>
    </xdr:from>
    <xdr:to>
      <xdr:col>20</xdr:col>
      <xdr:colOff>190499</xdr:colOff>
      <xdr:row>8</xdr:row>
      <xdr:rowOff>1152525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171448" y="2028825"/>
          <a:ext cx="7486651" cy="1057275"/>
        </a:xfrm>
        <a:prstGeom prst="roundRect">
          <a:avLst>
            <a:gd name="adj" fmla="val 105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健康診査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対象：18～39歳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の方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　　　　　　   　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０００円　　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場所：①個別健診　市指定医療機関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74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歳の大町市国民健康保険加入者   無料　　　　　 ②集団健診　中央保健センター　各公民館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　　後期高齢者医療加入者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		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 　無料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歳以上の生活保護等受給者 </a:t>
          </a:r>
          <a:r>
            <a:rPr lang="en-US" altLang="ja-JP" sz="1100" b="0" i="0" u="none" strike="noStrike" baseline="0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74</a:t>
          </a:r>
          <a:r>
            <a:rPr lang="ja-JP" altLang="en-US" sz="1100" b="0" i="0" u="none" strike="noStrike" baseline="0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歳    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無料</a:t>
          </a:r>
        </a:p>
      </xdr:txBody>
    </xdr:sp>
    <xdr:clientData/>
  </xdr:twoCellAnchor>
  <xdr:twoCellAnchor>
    <xdr:from>
      <xdr:col>1</xdr:col>
      <xdr:colOff>9524</xdr:colOff>
      <xdr:row>27</xdr:row>
      <xdr:rowOff>38100</xdr:rowOff>
    </xdr:from>
    <xdr:to>
      <xdr:col>19</xdr:col>
      <xdr:colOff>333374</xdr:colOff>
      <xdr:row>30</xdr:row>
      <xdr:rowOff>114300</xdr:rowOff>
    </xdr:to>
    <xdr:sp macro="" textlink="">
      <xdr:nvSpPr>
        <xdr:cNvPr id="1053" name="AutoShap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00024" y="10915650"/>
          <a:ext cx="7162800" cy="504825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☆検診内容等詳しくは「令和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年度大町市各種検診のご案内」をご覧ください。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☆保健センターにメール送信していただく前に、印刷または、データの保存をしてください。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omachi.nagano.jp/00006000/00006500/00006510/R5kakusyukensinmousiko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診申込書R3"/>
      <sheetName val="Sheet1"/>
      <sheetName val="Sheet2"/>
    </sheetNames>
    <sheetDataSet>
      <sheetData sheetId="0"/>
      <sheetData sheetId="1">
        <row r="5">
          <cell r="C5" t="str">
            <v>胃カメラ検診</v>
          </cell>
        </row>
        <row r="6">
          <cell r="C6" t="str">
            <v>胃バリウム検診</v>
          </cell>
        </row>
        <row r="7">
          <cell r="C7" t="str">
            <v>他で受診する(人間ﾄﾞｯｸ等)</v>
          </cell>
        </row>
        <row r="8">
          <cell r="C8" t="str">
            <v>申し込まない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5"/>
  <sheetViews>
    <sheetView tabSelected="1" view="pageBreakPreview" zoomScaleNormal="100" zoomScaleSheetLayoutView="100" workbookViewId="0">
      <selection activeCell="X7" sqref="X7"/>
    </sheetView>
  </sheetViews>
  <sheetFormatPr defaultColWidth="9" defaultRowHeight="13" x14ac:dyDescent="0.2"/>
  <cols>
    <col min="1" max="1" width="2.453125" style="12" customWidth="1"/>
    <col min="2" max="2" width="9.90625" style="12" customWidth="1"/>
    <col min="3" max="3" width="8.7265625" style="12" customWidth="1"/>
    <col min="4" max="6" width="4.6328125" style="12" customWidth="1"/>
    <col min="7" max="7" width="3.7265625" style="12" customWidth="1"/>
    <col min="8" max="13" width="4.6328125" style="12" customWidth="1"/>
    <col min="14" max="14" width="3.7265625" style="12" customWidth="1"/>
    <col min="15" max="20" width="4.6328125" style="12" customWidth="1"/>
    <col min="21" max="21" width="3.08984375" style="12" customWidth="1"/>
    <col min="22" max="23" width="4.6328125" style="12" customWidth="1"/>
    <col min="24" max="24" width="13.36328125" style="12" customWidth="1"/>
    <col min="25" max="38" width="4.6328125" style="12" customWidth="1"/>
    <col min="39" max="16384" width="9" style="12"/>
  </cols>
  <sheetData>
    <row r="1" spans="1:24" ht="21" customHeight="1" x14ac:dyDescent="0.2">
      <c r="A1" s="59" t="s">
        <v>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X1" s="85" t="s">
        <v>64</v>
      </c>
    </row>
    <row r="2" spans="1:24" ht="3.75" customHeight="1" thickBo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X2" s="86"/>
    </row>
    <row r="3" spans="1:24" ht="29.25" customHeight="1" thickBot="1" x14ac:dyDescent="0.25">
      <c r="A3" s="13"/>
      <c r="B3" s="55" t="s">
        <v>0</v>
      </c>
      <c r="C3" s="69"/>
      <c r="D3" s="69"/>
      <c r="E3" s="69"/>
      <c r="F3" s="70"/>
      <c r="G3" s="14"/>
      <c r="H3" s="71" t="s">
        <v>52</v>
      </c>
      <c r="I3" s="72"/>
      <c r="J3" s="76"/>
      <c r="K3" s="77"/>
      <c r="L3" s="15"/>
      <c r="M3" s="78" t="s">
        <v>54</v>
      </c>
      <c r="N3" s="79"/>
      <c r="O3" s="80"/>
      <c r="P3" s="81"/>
      <c r="Q3" s="81"/>
      <c r="R3" s="81"/>
      <c r="S3" s="81"/>
      <c r="T3" s="81"/>
      <c r="U3" s="16"/>
      <c r="X3" s="52">
        <v>46478</v>
      </c>
    </row>
    <row r="4" spans="1:24" s="22" customFormat="1" ht="11.25" customHeight="1" thickBot="1" x14ac:dyDescent="0.25">
      <c r="A4" s="13"/>
      <c r="B4" s="17"/>
      <c r="C4" s="17"/>
      <c r="D4" s="17"/>
      <c r="E4" s="17"/>
      <c r="F4" s="17"/>
      <c r="G4" s="18"/>
      <c r="H4" s="61"/>
      <c r="I4" s="61"/>
      <c r="J4" s="19"/>
      <c r="K4" s="19"/>
      <c r="L4" s="20"/>
      <c r="M4" s="21"/>
      <c r="N4" s="21"/>
      <c r="O4" s="21"/>
      <c r="P4" s="21"/>
      <c r="Q4" s="21"/>
      <c r="R4" s="21"/>
      <c r="S4" s="21"/>
      <c r="T4" s="21"/>
      <c r="U4" s="13"/>
    </row>
    <row r="5" spans="1:24" s="22" customFormat="1" ht="27.75" customHeight="1" thickBot="1" x14ac:dyDescent="0.25">
      <c r="A5" s="13"/>
      <c r="B5" s="56" t="s">
        <v>1</v>
      </c>
      <c r="C5" s="66"/>
      <c r="D5" s="67"/>
      <c r="E5" s="67"/>
      <c r="F5" s="68"/>
      <c r="G5" s="15"/>
      <c r="H5" s="94" t="s">
        <v>53</v>
      </c>
      <c r="I5" s="94"/>
      <c r="J5" s="95" t="str">
        <f>IF(C5="","",+DATEDIF($C$5,$X$3,"y"))</f>
        <v/>
      </c>
      <c r="K5" s="95"/>
      <c r="L5" s="53" t="e">
        <f>+ISEVEN(J5)</f>
        <v>#VALUE!</v>
      </c>
      <c r="M5" s="78" t="s">
        <v>2</v>
      </c>
      <c r="N5" s="79"/>
      <c r="O5" s="80"/>
      <c r="P5" s="83"/>
      <c r="Q5" s="83"/>
      <c r="R5" s="83"/>
      <c r="S5" s="83"/>
      <c r="T5" s="83"/>
      <c r="U5" s="13"/>
      <c r="W5" s="23"/>
    </row>
    <row r="6" spans="1:24" s="22" customFormat="1" ht="18" customHeight="1" x14ac:dyDescent="0.2">
      <c r="A6" s="13"/>
      <c r="B6" s="24" t="s">
        <v>26</v>
      </c>
      <c r="C6" s="82">
        <v>32540</v>
      </c>
      <c r="D6" s="82"/>
      <c r="E6" s="82"/>
      <c r="F6" s="82"/>
      <c r="G6" s="20"/>
      <c r="H6" s="17"/>
      <c r="I6" s="17"/>
      <c r="J6" s="25"/>
      <c r="K6" s="25"/>
      <c r="L6" s="25"/>
      <c r="M6" s="25"/>
      <c r="N6" s="84" t="s">
        <v>51</v>
      </c>
      <c r="O6" s="84"/>
      <c r="P6" s="84"/>
      <c r="Q6" s="84"/>
      <c r="R6" s="84"/>
      <c r="S6" s="84"/>
      <c r="T6" s="84"/>
      <c r="U6" s="13"/>
    </row>
    <row r="7" spans="1:24" ht="18.75" customHeight="1" thickBot="1" x14ac:dyDescent="0.25">
      <c r="A7" s="13"/>
      <c r="B7" s="54" t="s">
        <v>68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4"/>
      <c r="Q7" s="18"/>
      <c r="R7" s="18"/>
      <c r="S7" s="13"/>
      <c r="T7" s="13"/>
      <c r="U7" s="13"/>
    </row>
    <row r="8" spans="1:24" ht="22.5" customHeight="1" thickBot="1" x14ac:dyDescent="0.25">
      <c r="A8" s="13"/>
      <c r="B8" s="73" t="s">
        <v>3</v>
      </c>
      <c r="C8" s="75"/>
      <c r="D8" s="62"/>
      <c r="E8" s="63"/>
      <c r="F8" s="63"/>
      <c r="G8" s="63"/>
      <c r="H8" s="63"/>
      <c r="I8" s="63"/>
      <c r="J8" s="63"/>
      <c r="K8" s="64"/>
      <c r="L8" s="65"/>
      <c r="M8" s="28"/>
      <c r="N8" s="47" t="str">
        <f>IF(C5="","",IF(AND(LEFT($P$3,1)="社",$J$5&gt;39),"　健康診査の対象ではありません。",""))</f>
        <v/>
      </c>
      <c r="O8" s="29"/>
      <c r="P8" s="30"/>
      <c r="Q8" s="18"/>
      <c r="R8" s="18"/>
      <c r="S8" s="13"/>
      <c r="T8" s="13"/>
      <c r="U8" s="13"/>
    </row>
    <row r="9" spans="1:24" ht="100.5" customHeight="1" thickBot="1" x14ac:dyDescent="0.25">
      <c r="A9" s="13"/>
      <c r="B9" s="14"/>
      <c r="C9" s="14"/>
      <c r="D9" s="31"/>
      <c r="E9" s="3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3"/>
      <c r="R9" s="13"/>
      <c r="S9" s="13"/>
      <c r="T9" s="13"/>
      <c r="U9" s="13"/>
    </row>
    <row r="10" spans="1:24" ht="22.5" customHeight="1" thickBot="1" x14ac:dyDescent="0.25">
      <c r="A10" s="32"/>
      <c r="B10" s="87" t="s">
        <v>19</v>
      </c>
      <c r="C10" s="98"/>
      <c r="D10" s="91"/>
      <c r="E10" s="96"/>
      <c r="F10" s="96"/>
      <c r="G10" s="97"/>
      <c r="H10" s="33" t="s">
        <v>62</v>
      </c>
      <c r="J10" s="34"/>
      <c r="K10" s="47" t="str">
        <f>+IF(OR($J$3="女",$J$5&lt;50),"　検診の対象ではありません。","")</f>
        <v/>
      </c>
      <c r="L10" s="35"/>
      <c r="M10" s="35"/>
      <c r="N10" s="36"/>
      <c r="O10" s="36"/>
      <c r="P10" s="36"/>
      <c r="Q10" s="13"/>
      <c r="R10" s="13"/>
      <c r="S10" s="13"/>
      <c r="T10" s="13"/>
      <c r="U10" s="13"/>
    </row>
    <row r="11" spans="1:24" ht="71.25" customHeight="1" thickBot="1" x14ac:dyDescent="0.25">
      <c r="A11" s="3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4"/>
      <c r="N11" s="14"/>
      <c r="O11" s="14"/>
      <c r="P11" s="14"/>
      <c r="Q11" s="13"/>
      <c r="R11" s="13"/>
      <c r="S11" s="13"/>
      <c r="T11" s="13"/>
      <c r="U11" s="13"/>
    </row>
    <row r="12" spans="1:24" ht="22.5" customHeight="1" thickBot="1" x14ac:dyDescent="0.25">
      <c r="A12" s="32"/>
      <c r="B12" s="87" t="s">
        <v>20</v>
      </c>
      <c r="C12" s="88"/>
      <c r="D12" s="91"/>
      <c r="E12" s="96"/>
      <c r="F12" s="96"/>
      <c r="G12" s="97"/>
      <c r="H12" s="33" t="s">
        <v>62</v>
      </c>
      <c r="J12" s="34"/>
      <c r="K12" s="48" t="str">
        <f>IF(C5="","",IF($J$5&lt;40,"　検診の対象ではありません。",""))</f>
        <v/>
      </c>
      <c r="M12" s="14"/>
      <c r="N12" s="14"/>
      <c r="O12" s="14"/>
      <c r="P12" s="14"/>
      <c r="Q12" s="13"/>
      <c r="R12" s="13"/>
      <c r="S12" s="13"/>
      <c r="T12" s="13"/>
      <c r="U12" s="13"/>
    </row>
    <row r="13" spans="1:24" ht="14" x14ac:dyDescent="0.2">
      <c r="A13" s="13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3"/>
      <c r="R13" s="13"/>
      <c r="S13" s="13"/>
      <c r="T13" s="13"/>
      <c r="U13" s="13"/>
    </row>
    <row r="14" spans="1:24" ht="14" x14ac:dyDescent="0.2">
      <c r="A14" s="13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3"/>
      <c r="R14" s="13"/>
      <c r="S14" s="13"/>
      <c r="T14" s="13"/>
      <c r="U14" s="13"/>
    </row>
    <row r="15" spans="1:24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4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0.25" customHeight="1" thickBo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2.5" customHeight="1" thickBot="1" x14ac:dyDescent="0.25">
      <c r="A18" s="13"/>
      <c r="B18" s="73" t="s">
        <v>4</v>
      </c>
      <c r="C18" s="74"/>
      <c r="D18" s="62"/>
      <c r="E18" s="89"/>
      <c r="F18" s="89"/>
      <c r="G18" s="89"/>
      <c r="H18" s="89"/>
      <c r="I18" s="90"/>
      <c r="J18" s="48" t="str">
        <f>IF($C$5="","",IF($J$5&lt;35,"　検診の対象ではありません。",IF(OR($J$5&lt;41,$L$5=TRUE),"　本年度は胃バリウム検診のみ対象です。","")))</f>
        <v/>
      </c>
      <c r="K18" s="38"/>
      <c r="L18" s="38"/>
      <c r="M18" s="29"/>
      <c r="N18" s="29"/>
      <c r="O18" s="29"/>
      <c r="P18" s="29"/>
      <c r="Q18" s="29"/>
      <c r="R18" s="29"/>
      <c r="S18" s="29"/>
      <c r="T18" s="13"/>
      <c r="U18" s="49" t="str">
        <f>IF($C$5="","",IF($J$5&lt;35,"",IF(OR($J$5&lt;41,$L$5=TRUE),"胃バリウム検診","胃カメラ検診")))</f>
        <v/>
      </c>
    </row>
    <row r="19" spans="1:21" ht="61.5" customHeight="1" thickBot="1" x14ac:dyDescent="0.25">
      <c r="A19" s="13"/>
      <c r="B19" s="14"/>
      <c r="C19" s="14"/>
      <c r="D19" s="39"/>
      <c r="E19" s="39"/>
      <c r="F19" s="39"/>
      <c r="G19" s="39"/>
      <c r="H19" s="39"/>
      <c r="I19" s="39"/>
      <c r="J19" s="39"/>
      <c r="K19" s="39"/>
      <c r="L19" s="39"/>
      <c r="M19" s="14"/>
      <c r="N19" s="14"/>
      <c r="O19" s="14"/>
      <c r="P19" s="14"/>
      <c r="Q19" s="13"/>
      <c r="R19" s="13"/>
      <c r="S19" s="13"/>
      <c r="T19" s="13"/>
      <c r="U19" s="13"/>
    </row>
    <row r="20" spans="1:21" ht="22.5" customHeight="1" thickBot="1" x14ac:dyDescent="0.25">
      <c r="A20" s="13"/>
      <c r="B20" s="73" t="s">
        <v>7</v>
      </c>
      <c r="C20" s="74"/>
      <c r="D20" s="91"/>
      <c r="E20" s="92"/>
      <c r="F20" s="92"/>
      <c r="G20" s="92"/>
      <c r="H20" s="92"/>
      <c r="I20" s="93"/>
      <c r="J20" s="48" t="str">
        <f>IF($C$5="","",IF($J$5&lt;35,"　検診の対象ではありません。",""))</f>
        <v/>
      </c>
      <c r="K20" s="39"/>
      <c r="L20" s="39"/>
      <c r="M20" s="14"/>
      <c r="N20" s="14"/>
      <c r="O20" s="14"/>
      <c r="P20" s="14"/>
      <c r="Q20" s="13"/>
      <c r="R20" s="13"/>
      <c r="S20" s="13"/>
      <c r="T20" s="13"/>
      <c r="U20" s="13"/>
    </row>
    <row r="21" spans="1:21" ht="54" customHeight="1" thickBot="1" x14ac:dyDescent="0.25">
      <c r="A21" s="13"/>
      <c r="B21" s="14"/>
      <c r="C21" s="14"/>
      <c r="D21" s="39"/>
      <c r="E21" s="39"/>
      <c r="F21" s="39"/>
      <c r="G21" s="39"/>
      <c r="H21" s="39"/>
      <c r="I21" s="39"/>
      <c r="J21" s="39"/>
      <c r="K21" s="39"/>
      <c r="L21" s="39"/>
      <c r="M21" s="14"/>
      <c r="N21" s="14"/>
      <c r="O21" s="14"/>
      <c r="P21" s="14"/>
      <c r="Q21" s="13"/>
      <c r="R21" s="13"/>
      <c r="S21" s="13"/>
      <c r="T21" s="13"/>
      <c r="U21" s="13"/>
    </row>
    <row r="22" spans="1:21" ht="22.5" customHeight="1" thickBot="1" x14ac:dyDescent="0.25">
      <c r="A22" s="13"/>
      <c r="B22" s="57" t="s">
        <v>10</v>
      </c>
      <c r="C22" s="58"/>
      <c r="D22" s="91"/>
      <c r="E22" s="92"/>
      <c r="F22" s="92"/>
      <c r="G22" s="92"/>
      <c r="H22" s="92"/>
      <c r="I22" s="93"/>
      <c r="J22" s="48" t="str">
        <f>IF(OR($C$5="",$J$3=""),"",IF(OR($J$5&lt;29,$J$3="男"),"　検診の対象ではありません。",IF(OR($J$5&lt;40,$L$5=FALSE,$J$5&gt;74),"　本年度は乳房超音波検診のみ対象です。","")))</f>
        <v/>
      </c>
      <c r="K22" s="40"/>
      <c r="L22" s="40"/>
      <c r="M22" s="29"/>
      <c r="N22" s="29"/>
      <c r="O22" s="29"/>
      <c r="P22" s="29"/>
      <c r="Q22" s="13"/>
      <c r="R22" s="13"/>
      <c r="S22" s="13"/>
      <c r="T22" s="13"/>
      <c r="U22" s="49" t="str">
        <f>IF(C5="","",IF(OR($J$5&lt;29,$J$3="男"),"",IF(OR($J$5&lt;40,$L$5=FALSE,$J$5&gt;74),"乳房超音波検診","マンモグラフィ")))</f>
        <v/>
      </c>
    </row>
    <row r="23" spans="1:21" ht="81" customHeight="1" thickBot="1" x14ac:dyDescent="0.25">
      <c r="A23" s="13"/>
      <c r="B23" s="14"/>
      <c r="C23" s="14"/>
      <c r="D23" s="39"/>
      <c r="E23" s="39"/>
      <c r="F23" s="39"/>
      <c r="G23" s="39"/>
      <c r="H23" s="39"/>
      <c r="I23" s="39"/>
      <c r="J23" s="39"/>
      <c r="K23" s="39"/>
      <c r="L23" s="39"/>
      <c r="M23" s="14"/>
      <c r="N23" s="14"/>
      <c r="O23" s="14"/>
      <c r="P23" s="14"/>
      <c r="Q23" s="13"/>
      <c r="R23" s="13"/>
      <c r="S23" s="13"/>
      <c r="T23" s="13"/>
      <c r="U23" s="13"/>
    </row>
    <row r="24" spans="1:21" ht="22.5" customHeight="1" thickBot="1" x14ac:dyDescent="0.25">
      <c r="A24" s="32"/>
      <c r="B24" s="73" t="s">
        <v>50</v>
      </c>
      <c r="C24" s="74"/>
      <c r="D24" s="91"/>
      <c r="E24" s="92"/>
      <c r="F24" s="92"/>
      <c r="G24" s="92"/>
      <c r="H24" s="92"/>
      <c r="I24" s="93"/>
      <c r="J24" s="48" t="str">
        <f>IF($C$5="","",IF(OR($J$5&lt;20,$J$3="男"),"　検診の対象ではありません。",IF(AND($L$5=TRUE,$J$5&lt;&gt;20),"　本年度は検診の対象ではありません。","")))</f>
        <v/>
      </c>
      <c r="K24" s="41"/>
      <c r="L24" s="41"/>
      <c r="M24" s="14"/>
      <c r="N24" s="14"/>
      <c r="O24" s="14"/>
      <c r="P24" s="14"/>
      <c r="Q24" s="13"/>
      <c r="R24" s="13"/>
      <c r="S24" s="13"/>
      <c r="T24" s="13"/>
      <c r="U24" s="13"/>
    </row>
    <row r="25" spans="1:21" ht="71.25" customHeight="1" thickBot="1" x14ac:dyDescent="0.25">
      <c r="A25" s="32"/>
      <c r="B25" s="34"/>
      <c r="C25" s="34"/>
      <c r="D25" s="41"/>
      <c r="E25" s="41"/>
      <c r="F25" s="41"/>
      <c r="G25" s="41"/>
      <c r="H25" s="41"/>
      <c r="I25" s="41"/>
      <c r="J25" s="41"/>
      <c r="K25" s="41"/>
      <c r="L25" s="41"/>
      <c r="M25" s="14"/>
      <c r="N25" s="14"/>
      <c r="O25" s="14"/>
      <c r="P25" s="14"/>
      <c r="Q25" s="13"/>
      <c r="R25" s="13"/>
      <c r="S25" s="13"/>
      <c r="T25" s="13"/>
      <c r="U25" s="50" t="str">
        <f>IF($C$5="","",IF($J$5&lt;40,"",IF($J$5&gt;75,"胸部レントゲン",IF($L$5=TRUE,"胸部レントゲン","CT肺がん検診"))))</f>
        <v/>
      </c>
    </row>
    <row r="26" spans="1:21" ht="22.5" customHeight="1" thickBot="1" x14ac:dyDescent="0.25">
      <c r="A26" s="32"/>
      <c r="B26" s="73" t="s">
        <v>14</v>
      </c>
      <c r="C26" s="74"/>
      <c r="D26" s="91"/>
      <c r="E26" s="92"/>
      <c r="F26" s="92"/>
      <c r="G26" s="92"/>
      <c r="H26" s="92"/>
      <c r="I26" s="93"/>
      <c r="J26" s="51" t="str">
        <f>IF($C$5="","",IF($J$5&lt;40,"　検診の対象ではありません。",IF($J$5&gt;75,"　胸部レントゲン検診の対象です。",IF($L$5=TRUE,"　本年度は胸部レントゲン検診のみ対象です。",""))))</f>
        <v/>
      </c>
      <c r="K26" s="42"/>
      <c r="L26" s="42"/>
      <c r="M26" s="42"/>
      <c r="N26" s="35"/>
      <c r="O26" s="43"/>
      <c r="P26" s="29"/>
      <c r="Q26" s="35"/>
      <c r="R26" s="35"/>
      <c r="S26" s="35"/>
      <c r="T26" s="35"/>
    </row>
    <row r="27" spans="1:21" ht="74.25" customHeight="1" x14ac:dyDescent="0.2">
      <c r="A27" s="3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14"/>
      <c r="N27" s="14"/>
      <c r="O27" s="14"/>
      <c r="P27" s="14"/>
      <c r="Q27" s="13"/>
      <c r="R27" s="13"/>
      <c r="S27" s="13"/>
      <c r="T27" s="13"/>
      <c r="U27" s="13"/>
    </row>
    <row r="28" spans="1:21" ht="6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s="44" customFormat="1" ht="14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44" customFormat="1" ht="14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44" customFormat="1" ht="14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44" customFormat="1" ht="14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s="44" customFormat="1" ht="14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s="44" customFormat="1" ht="14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44" customFormat="1" ht="1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44" customFormat="1" ht="1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44" customFormat="1" ht="1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44" customFormat="1" ht="14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44" customFormat="1" ht="1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44" customFormat="1" ht="1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44" customFormat="1" ht="14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44" customFormat="1" ht="14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44" customFormat="1" ht="14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44" customFormat="1" ht="14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45" customFormat="1" ht="14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s="45" customFormat="1" ht="14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</row>
    <row r="51" spans="1:21" s="45" customFormat="1" ht="14" x14ac:dyDescent="0.2"/>
    <row r="52" spans="1:21" s="45" customFormat="1" ht="14" x14ac:dyDescent="0.2"/>
    <row r="53" spans="1:21" s="45" customFormat="1" ht="14" x14ac:dyDescent="0.2"/>
    <row r="54" spans="1:21" s="45" customFormat="1" ht="14" x14ac:dyDescent="0.2"/>
    <row r="55" spans="1:21" s="45" customFormat="1" ht="14" x14ac:dyDescent="0.2"/>
    <row r="56" spans="1:21" s="45" customFormat="1" ht="14" x14ac:dyDescent="0.2"/>
    <row r="57" spans="1:21" s="45" customFormat="1" ht="14" x14ac:dyDescent="0.2"/>
    <row r="58" spans="1:21" s="45" customFormat="1" ht="14" x14ac:dyDescent="0.2"/>
    <row r="59" spans="1:21" s="45" customFormat="1" ht="14" x14ac:dyDescent="0.2"/>
    <row r="60" spans="1:21" s="45" customFormat="1" ht="14" x14ac:dyDescent="0.2"/>
    <row r="61" spans="1:21" s="45" customFormat="1" ht="14" x14ac:dyDescent="0.2"/>
    <row r="62" spans="1:21" s="45" customFormat="1" ht="14" x14ac:dyDescent="0.2"/>
    <row r="63" spans="1:21" s="45" customFormat="1" ht="14" x14ac:dyDescent="0.2"/>
    <row r="64" spans="1:21" s="45" customFormat="1" ht="14" x14ac:dyDescent="0.2"/>
    <row r="65" s="45" customFormat="1" ht="14" x14ac:dyDescent="0.2"/>
    <row r="66" s="45" customFormat="1" ht="14" x14ac:dyDescent="0.2"/>
    <row r="67" s="45" customFormat="1" ht="14" x14ac:dyDescent="0.2"/>
    <row r="68" s="45" customFormat="1" ht="14" x14ac:dyDescent="0.2"/>
    <row r="69" s="45" customFormat="1" ht="14" x14ac:dyDescent="0.2"/>
    <row r="70" s="45" customFormat="1" ht="14" x14ac:dyDescent="0.2"/>
    <row r="71" s="45" customFormat="1" ht="14" x14ac:dyDescent="0.2"/>
    <row r="72" s="45" customFormat="1" ht="14" x14ac:dyDescent="0.2"/>
    <row r="73" s="45" customFormat="1" ht="14" x14ac:dyDescent="0.2"/>
    <row r="74" s="45" customFormat="1" ht="14" x14ac:dyDescent="0.2"/>
    <row r="75" s="45" customFormat="1" ht="14" x14ac:dyDescent="0.2"/>
    <row r="76" s="45" customFormat="1" ht="14" x14ac:dyDescent="0.2"/>
    <row r="77" s="45" customFormat="1" ht="14" x14ac:dyDescent="0.2"/>
    <row r="78" s="45" customFormat="1" ht="14" x14ac:dyDescent="0.2"/>
    <row r="79" s="45" customFormat="1" ht="14" x14ac:dyDescent="0.2"/>
    <row r="80" s="45" customFormat="1" ht="14" x14ac:dyDescent="0.2"/>
    <row r="81" s="45" customFormat="1" ht="14" x14ac:dyDescent="0.2"/>
    <row r="82" s="45" customFormat="1" ht="14" x14ac:dyDescent="0.2"/>
    <row r="83" s="45" customFormat="1" ht="14" x14ac:dyDescent="0.2"/>
    <row r="84" s="45" customFormat="1" ht="14" x14ac:dyDescent="0.2"/>
    <row r="85" s="45" customFormat="1" ht="14" x14ac:dyDescent="0.2"/>
  </sheetData>
  <sheetProtection algorithmName="SHA-512" hashValue="C105kzTIoN9HTkeIGvp2qxpNkgFUjXn2GGj0ky1awVg93+EPmrQW411BPtAp9fFrDsiG8Qm9vdqcaq+rQLkZzg==" saltValue="5Zp+DQAHa1ZMWM1hQaCOCg==" spinCount="100000" sheet="1" formatCells="0" selectLockedCells="1"/>
  <protectedRanges>
    <protectedRange sqref="C3 J3 P3 P5 C5 D8 D10 D12 D18 D20 D22 D24 D26" name="範囲1"/>
  </protectedRanges>
  <mergeCells count="31">
    <mergeCell ref="X1:X2"/>
    <mergeCell ref="M5:O5"/>
    <mergeCell ref="B24:C24"/>
    <mergeCell ref="B12:C12"/>
    <mergeCell ref="B26:C26"/>
    <mergeCell ref="D18:I18"/>
    <mergeCell ref="D20:I20"/>
    <mergeCell ref="D22:I22"/>
    <mergeCell ref="D24:I24"/>
    <mergeCell ref="D26:I26"/>
    <mergeCell ref="B18:C18"/>
    <mergeCell ref="H5:I5"/>
    <mergeCell ref="J5:K5"/>
    <mergeCell ref="D10:G10"/>
    <mergeCell ref="D12:G12"/>
    <mergeCell ref="B10:C10"/>
    <mergeCell ref="B22:C22"/>
    <mergeCell ref="A1:U1"/>
    <mergeCell ref="H4:I4"/>
    <mergeCell ref="D8:L8"/>
    <mergeCell ref="C5:F5"/>
    <mergeCell ref="C3:F3"/>
    <mergeCell ref="H3:I3"/>
    <mergeCell ref="B20:C20"/>
    <mergeCell ref="B8:C8"/>
    <mergeCell ref="J3:K3"/>
    <mergeCell ref="M3:O3"/>
    <mergeCell ref="P3:T3"/>
    <mergeCell ref="C6:F6"/>
    <mergeCell ref="P5:T5"/>
    <mergeCell ref="N6:T6"/>
  </mergeCells>
  <phoneticPr fontId="1"/>
  <conditionalFormatting sqref="D8:L8">
    <cfRule type="expression" dxfId="7" priority="9" stopIfTrue="1">
      <formula>$N$8&lt;&gt;""</formula>
    </cfRule>
  </conditionalFormatting>
  <conditionalFormatting sqref="D10:G10">
    <cfRule type="expression" dxfId="6" priority="8" stopIfTrue="1">
      <formula>$K$10&lt;&gt;""</formula>
    </cfRule>
  </conditionalFormatting>
  <conditionalFormatting sqref="D12:G12">
    <cfRule type="expression" dxfId="5" priority="7" stopIfTrue="1">
      <formula>$K$12&lt;&gt;""</formula>
    </cfRule>
  </conditionalFormatting>
  <conditionalFormatting sqref="D24:I24">
    <cfRule type="expression" dxfId="4" priority="5" stopIfTrue="1">
      <formula>$J$24&lt;&gt;""</formula>
    </cfRule>
  </conditionalFormatting>
  <conditionalFormatting sqref="D22:I22">
    <cfRule type="expression" dxfId="3" priority="4" stopIfTrue="1">
      <formula>$J$22="　検診の対象ではありません。"</formula>
    </cfRule>
  </conditionalFormatting>
  <conditionalFormatting sqref="D26:I26">
    <cfRule type="expression" dxfId="2" priority="3" stopIfTrue="1">
      <formula>$J$26="　検診の対象ではありません。"</formula>
    </cfRule>
  </conditionalFormatting>
  <conditionalFormatting sqref="D18:I18">
    <cfRule type="expression" dxfId="1" priority="2" stopIfTrue="1">
      <formula>$J$18="　検診の対象ではありません。"</formula>
    </cfRule>
  </conditionalFormatting>
  <conditionalFormatting sqref="D20:I20">
    <cfRule type="expression" dxfId="0" priority="1" stopIfTrue="1">
      <formula>$J$20="　検診の対象ではありません。"</formula>
    </cfRule>
  </conditionalFormatting>
  <dataValidations count="11">
    <dataValidation type="list" allowBlank="1" showInputMessage="1" showErrorMessage="1" sqref="D8:L8" xr:uid="{00000000-0002-0000-0000-000000000000}">
      <formula1>"　,①個別健診,②集団健診,職場,治療中,人間ドック,その他"</formula1>
    </dataValidation>
    <dataValidation type="list" allowBlank="1" showInputMessage="1" showErrorMessage="1" sqref="D20" xr:uid="{00000000-0002-0000-0000-000001000000}">
      <formula1>大腸がん検診</formula1>
    </dataValidation>
    <dataValidation type="list" allowBlank="1" showInputMessage="1" showErrorMessage="1" sqref="D24" xr:uid="{00000000-0002-0000-0000-000002000000}">
      <formula1>子宮がん検診</formula1>
    </dataValidation>
    <dataValidation type="list" allowBlank="1" showInputMessage="1" showErrorMessage="1" sqref="D10:G10" xr:uid="{00000000-0002-0000-0000-000003000000}">
      <formula1>前立腺がん検診</formula1>
    </dataValidation>
    <dataValidation type="list" allowBlank="1" showInputMessage="1" showErrorMessage="1" sqref="D12:G12" xr:uid="{00000000-0002-0000-0000-000004000000}">
      <formula1>肝炎ｳｲﾙｽ検診</formula1>
    </dataValidation>
    <dataValidation showDropDown="1" showInputMessage="1" showErrorMessage="1" sqref="P8" xr:uid="{00000000-0002-0000-0000-000005000000}"/>
    <dataValidation imeMode="hiragana" allowBlank="1" showInputMessage="1" showErrorMessage="1" sqref="C3:F3" xr:uid="{00000000-0002-0000-0000-000006000000}"/>
    <dataValidation type="list" allowBlank="1" showInputMessage="1" showErrorMessage="1" sqref="J3:K3" xr:uid="{00000000-0002-0000-0000-000007000000}">
      <formula1>性別</formula1>
    </dataValidation>
    <dataValidation type="list" allowBlank="1" showInputMessage="1" showErrorMessage="1" sqref="D22:I22" xr:uid="{00000000-0002-0000-0000-000008000000}">
      <formula1>INDIRECT($U$22)</formula1>
    </dataValidation>
    <dataValidation type="list" allowBlank="1" showInputMessage="1" showErrorMessage="1" sqref="D26:I26" xr:uid="{00000000-0002-0000-0000-000009000000}">
      <formula1>INDIRECT($U$25)</formula1>
    </dataValidation>
    <dataValidation type="list" showInputMessage="1" sqref="D18:I18" xr:uid="{00000000-0002-0000-0000-00000A000000}">
      <formula1>INDIRECT($U$18)</formula1>
    </dataValidation>
  </dataValidations>
  <pageMargins left="0.59055118110236227" right="0.39370078740157483" top="0.39370078740157483" bottom="0.39370078740157483" header="0.39370078740157483" footer="0.51181102362204722"/>
  <pageSetup paperSize="9" scale="86" orientation="portrait" r:id="rId1"/>
  <headerFooter alignWithMargins="0"/>
  <ignoredErrors>
    <ignoredError sqref="L5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B000000}">
          <x14:formula1>
            <xm:f>Sheet1!$C$15:$C$19</xm:f>
          </x14:formula1>
          <xm:sqref>P3:T3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50"/>
  <sheetViews>
    <sheetView zoomScaleNormal="100" workbookViewId="0">
      <selection activeCell="F20" sqref="F20"/>
    </sheetView>
  </sheetViews>
  <sheetFormatPr defaultRowHeight="13" x14ac:dyDescent="0.2"/>
  <cols>
    <col min="2" max="2" width="39.26953125" bestFit="1" customWidth="1"/>
    <col min="3" max="4" width="25.26953125" style="6" customWidth="1"/>
    <col min="5" max="5" width="25" style="6" customWidth="1"/>
    <col min="6" max="7" width="22" style="6" customWidth="1"/>
    <col min="8" max="8" width="23.26953125" style="6" customWidth="1"/>
    <col min="9" max="9" width="28.90625" style="6" customWidth="1"/>
    <col min="10" max="10" width="29.453125" style="6" customWidth="1"/>
    <col min="11" max="11" width="24.08984375" style="6" customWidth="1"/>
    <col min="12" max="12" width="24.90625" style="6" customWidth="1"/>
    <col min="13" max="25" width="37.453125" style="6" customWidth="1"/>
  </cols>
  <sheetData>
    <row r="2" spans="2:25" x14ac:dyDescent="0.2">
      <c r="K2" s="6" t="s">
        <v>56</v>
      </c>
    </row>
    <row r="3" spans="2:25" x14ac:dyDescent="0.2">
      <c r="B3" t="s">
        <v>3</v>
      </c>
      <c r="C3" s="10" t="s">
        <v>33</v>
      </c>
      <c r="D3" s="10" t="s">
        <v>34</v>
      </c>
      <c r="E3" s="6" t="s">
        <v>7</v>
      </c>
      <c r="F3" s="10" t="s">
        <v>47</v>
      </c>
      <c r="G3" s="10" t="s">
        <v>37</v>
      </c>
      <c r="H3" s="6" t="s">
        <v>13</v>
      </c>
      <c r="I3" s="10" t="s">
        <v>38</v>
      </c>
      <c r="J3" s="10" t="s">
        <v>65</v>
      </c>
      <c r="K3" s="6" t="s">
        <v>40</v>
      </c>
      <c r="L3" s="6" t="s">
        <v>41</v>
      </c>
    </row>
    <row r="4" spans="2:25" x14ac:dyDescent="0.2"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x14ac:dyDescent="0.2">
      <c r="B5" s="10" t="s">
        <v>43</v>
      </c>
      <c r="C5" s="10" t="s">
        <v>33</v>
      </c>
      <c r="D5" s="10" t="s">
        <v>34</v>
      </c>
      <c r="E5" s="10" t="s">
        <v>36</v>
      </c>
      <c r="F5" s="10" t="s">
        <v>47</v>
      </c>
      <c r="G5" s="10" t="s">
        <v>47</v>
      </c>
      <c r="H5" s="10" t="s">
        <v>45</v>
      </c>
      <c r="I5" s="10" t="s">
        <v>38</v>
      </c>
      <c r="J5" s="10" t="s">
        <v>38</v>
      </c>
      <c r="K5" s="10" t="s">
        <v>45</v>
      </c>
      <c r="L5" s="10" t="s">
        <v>45</v>
      </c>
      <c r="M5" s="1"/>
      <c r="N5" s="1"/>
      <c r="O5" s="1"/>
      <c r="P5" s="1" t="s">
        <v>24</v>
      </c>
      <c r="Q5" s="1"/>
      <c r="R5" s="1"/>
      <c r="S5" s="1"/>
      <c r="T5" s="1"/>
      <c r="U5" s="1"/>
      <c r="V5" s="1"/>
    </row>
    <row r="6" spans="2:25" x14ac:dyDescent="0.2">
      <c r="B6" s="10" t="s">
        <v>44</v>
      </c>
      <c r="C6" s="10" t="s">
        <v>34</v>
      </c>
      <c r="D6" s="10" t="s">
        <v>48</v>
      </c>
      <c r="E6" s="10" t="s">
        <v>49</v>
      </c>
      <c r="F6" s="10" t="s">
        <v>49</v>
      </c>
      <c r="G6" s="10" t="s">
        <v>37</v>
      </c>
      <c r="H6" s="10" t="s">
        <v>46</v>
      </c>
      <c r="I6" s="10" t="s">
        <v>35</v>
      </c>
      <c r="J6" s="10" t="s">
        <v>39</v>
      </c>
      <c r="K6" s="10" t="s">
        <v>46</v>
      </c>
      <c r="L6" s="10" t="s">
        <v>46</v>
      </c>
      <c r="M6" s="4" t="s">
        <v>21</v>
      </c>
      <c r="N6" s="4"/>
      <c r="O6" s="4"/>
      <c r="P6" s="4" t="s">
        <v>25</v>
      </c>
      <c r="Q6" s="4"/>
      <c r="R6" s="4"/>
      <c r="S6" s="4"/>
      <c r="T6" s="4"/>
      <c r="U6" s="2"/>
      <c r="V6" s="2"/>
      <c r="W6" s="2"/>
    </row>
    <row r="7" spans="2:25" x14ac:dyDescent="0.2">
      <c r="B7" s="10" t="s">
        <v>29</v>
      </c>
      <c r="C7" s="10" t="s">
        <v>48</v>
      </c>
      <c r="D7" s="10" t="s">
        <v>35</v>
      </c>
      <c r="E7" s="10" t="s">
        <v>35</v>
      </c>
      <c r="F7" s="10" t="s">
        <v>35</v>
      </c>
      <c r="G7" s="10" t="s">
        <v>49</v>
      </c>
      <c r="H7" s="10" t="s">
        <v>49</v>
      </c>
      <c r="I7" s="10" t="s">
        <v>63</v>
      </c>
      <c r="J7" s="10" t="s">
        <v>35</v>
      </c>
      <c r="K7" s="10" t="s">
        <v>35</v>
      </c>
      <c r="L7" s="10" t="s">
        <v>35</v>
      </c>
      <c r="M7" s="4" t="s">
        <v>22</v>
      </c>
      <c r="N7" s="4"/>
      <c r="O7" s="4"/>
      <c r="P7" s="4"/>
      <c r="Q7" s="4"/>
      <c r="R7" s="4"/>
      <c r="S7" s="4"/>
      <c r="T7" s="4"/>
      <c r="U7" s="2"/>
      <c r="V7" s="2"/>
      <c r="W7" s="2"/>
    </row>
    <row r="8" spans="2:25" x14ac:dyDescent="0.2">
      <c r="B8" s="10" t="s">
        <v>30</v>
      </c>
      <c r="C8" s="10" t="s">
        <v>35</v>
      </c>
      <c r="D8" s="10"/>
      <c r="E8" s="5"/>
      <c r="F8" s="10"/>
      <c r="G8" s="10" t="s">
        <v>35</v>
      </c>
      <c r="H8" s="10" t="s">
        <v>35</v>
      </c>
      <c r="I8" s="10" t="s">
        <v>18</v>
      </c>
      <c r="J8" s="10" t="s">
        <v>63</v>
      </c>
      <c r="M8" s="4" t="s">
        <v>23</v>
      </c>
      <c r="N8" s="4"/>
      <c r="O8" s="4"/>
      <c r="P8" s="4"/>
      <c r="Q8" s="4"/>
      <c r="R8" s="4"/>
      <c r="S8" s="4"/>
      <c r="T8" s="4"/>
      <c r="U8" s="2"/>
      <c r="V8" s="2"/>
      <c r="W8" s="2"/>
    </row>
    <row r="9" spans="2:25" x14ac:dyDescent="0.2">
      <c r="B9" s="10" t="s">
        <v>31</v>
      </c>
      <c r="C9" s="7"/>
      <c r="D9" s="7"/>
      <c r="F9" s="5"/>
      <c r="G9" s="5"/>
      <c r="I9" s="10"/>
      <c r="J9" s="10" t="s">
        <v>18</v>
      </c>
      <c r="M9" s="4" t="s">
        <v>27</v>
      </c>
      <c r="N9" s="4"/>
      <c r="O9" s="4"/>
      <c r="P9" s="4"/>
      <c r="Q9" s="4"/>
      <c r="R9" s="4"/>
      <c r="S9" s="4"/>
      <c r="T9" s="4"/>
      <c r="U9" s="2"/>
      <c r="V9" s="2"/>
      <c r="W9" s="2"/>
    </row>
    <row r="10" spans="2:25" x14ac:dyDescent="0.2">
      <c r="B10" s="10" t="s">
        <v>42</v>
      </c>
      <c r="C10" s="7"/>
      <c r="D10" s="7"/>
      <c r="L10" s="3"/>
      <c r="M10" s="4" t="s">
        <v>28</v>
      </c>
      <c r="N10" s="4"/>
      <c r="O10" s="4"/>
      <c r="P10" s="4"/>
      <c r="Q10" s="4"/>
      <c r="R10" s="4"/>
      <c r="S10" s="4"/>
      <c r="T10" s="4"/>
      <c r="U10" s="2"/>
      <c r="V10" s="2"/>
      <c r="W10" s="2"/>
    </row>
    <row r="11" spans="2:25" x14ac:dyDescent="0.2">
      <c r="B11" s="10" t="s">
        <v>32</v>
      </c>
      <c r="C11" s="7"/>
      <c r="D11" s="7"/>
      <c r="M11" s="4"/>
      <c r="N11" s="4"/>
      <c r="O11" s="4"/>
      <c r="P11" s="4"/>
      <c r="Q11" s="4"/>
      <c r="R11" s="4"/>
      <c r="S11" s="4"/>
      <c r="T11" s="4"/>
      <c r="U11" s="2"/>
      <c r="V11" s="2"/>
      <c r="W11" s="2"/>
    </row>
    <row r="12" spans="2:25" x14ac:dyDescent="0.2">
      <c r="M12" s="4" t="s">
        <v>5</v>
      </c>
      <c r="N12" s="4"/>
      <c r="O12" s="4"/>
      <c r="P12" s="4"/>
      <c r="Q12" s="4"/>
      <c r="R12" s="4"/>
      <c r="S12" s="4"/>
      <c r="T12" s="4"/>
      <c r="U12" s="2"/>
      <c r="V12" s="2"/>
      <c r="W12" s="2"/>
    </row>
    <row r="13" spans="2:25" x14ac:dyDescent="0.2">
      <c r="M13" s="4" t="s">
        <v>6</v>
      </c>
      <c r="N13" s="4"/>
      <c r="O13" s="4"/>
      <c r="P13" s="4"/>
      <c r="Q13" s="4"/>
      <c r="R13" s="4"/>
      <c r="S13" s="4"/>
      <c r="T13" s="4"/>
      <c r="U13" s="2"/>
      <c r="V13" s="2"/>
      <c r="W13" s="2"/>
    </row>
    <row r="14" spans="2:25" x14ac:dyDescent="0.2">
      <c r="B14" s="10" t="s">
        <v>55</v>
      </c>
      <c r="C14" s="6" t="s">
        <v>58</v>
      </c>
      <c r="M14" s="4" t="s">
        <v>9</v>
      </c>
      <c r="N14" s="4"/>
      <c r="O14" s="4"/>
      <c r="P14" s="4"/>
      <c r="Q14" s="4"/>
      <c r="R14" s="4"/>
      <c r="S14" s="4"/>
      <c r="T14" s="4"/>
      <c r="U14" s="2"/>
      <c r="V14" s="2"/>
      <c r="W14" s="2"/>
    </row>
    <row r="15" spans="2:25" x14ac:dyDescent="0.2">
      <c r="B15" s="10"/>
      <c r="M15" s="4" t="s">
        <v>8</v>
      </c>
      <c r="N15" s="4"/>
      <c r="O15" s="4"/>
      <c r="P15" s="4" t="s">
        <v>11</v>
      </c>
      <c r="Q15" s="4"/>
      <c r="R15" s="4"/>
      <c r="S15" s="4"/>
      <c r="T15" s="4"/>
      <c r="U15" s="2"/>
      <c r="V15" s="2"/>
      <c r="W15" s="2"/>
    </row>
    <row r="16" spans="2:25" x14ac:dyDescent="0.2">
      <c r="B16" t="s">
        <v>56</v>
      </c>
      <c r="C16" s="6" t="s">
        <v>61</v>
      </c>
      <c r="M16" s="4" t="s">
        <v>9</v>
      </c>
      <c r="N16" s="4"/>
      <c r="O16" s="4"/>
      <c r="P16" s="4" t="s">
        <v>12</v>
      </c>
      <c r="Q16" s="4"/>
      <c r="R16" s="4"/>
      <c r="S16" s="4"/>
      <c r="T16" s="4"/>
      <c r="U16" s="2"/>
      <c r="V16" s="2"/>
      <c r="W16" s="2"/>
    </row>
    <row r="17" spans="2:22" x14ac:dyDescent="0.2">
      <c r="B17" t="s">
        <v>57</v>
      </c>
      <c r="C17" s="6" t="s">
        <v>59</v>
      </c>
      <c r="M17" s="1"/>
      <c r="N17" s="1"/>
      <c r="O17" s="1"/>
      <c r="P17" s="1" t="s">
        <v>9</v>
      </c>
      <c r="Q17" s="1"/>
      <c r="R17" s="1"/>
      <c r="S17" s="1"/>
      <c r="T17" s="1"/>
      <c r="U17" s="1"/>
      <c r="V17" s="1"/>
    </row>
    <row r="18" spans="2:22" ht="26" x14ac:dyDescent="0.2">
      <c r="C18" s="46" t="s">
        <v>66</v>
      </c>
      <c r="M18" s="1" t="s">
        <v>15</v>
      </c>
      <c r="N18" s="1"/>
      <c r="O18" s="1"/>
      <c r="P18" s="1"/>
      <c r="Q18" s="1"/>
      <c r="R18" s="1"/>
      <c r="S18" s="1"/>
      <c r="T18" s="1"/>
      <c r="U18" s="1"/>
      <c r="V18" s="1"/>
    </row>
    <row r="19" spans="2:22" x14ac:dyDescent="0.2">
      <c r="C19" s="6" t="s">
        <v>60</v>
      </c>
      <c r="M19" s="1" t="s">
        <v>16</v>
      </c>
      <c r="N19" s="1"/>
      <c r="O19" s="1"/>
      <c r="P19" s="1"/>
      <c r="Q19" s="1"/>
      <c r="R19" s="1"/>
      <c r="S19" s="1"/>
      <c r="T19" s="1"/>
      <c r="U19" s="1"/>
      <c r="V19" s="1"/>
    </row>
    <row r="20" spans="2:22" x14ac:dyDescent="0.2">
      <c r="M20" s="1" t="s">
        <v>17</v>
      </c>
      <c r="N20" s="1"/>
      <c r="O20" s="1"/>
      <c r="P20" s="1"/>
      <c r="Q20" s="1"/>
      <c r="R20" s="1"/>
      <c r="S20" s="1"/>
      <c r="T20" s="1"/>
      <c r="U20" s="1"/>
      <c r="V20" s="1"/>
    </row>
    <row r="21" spans="2:22" x14ac:dyDescent="0.2">
      <c r="M21" s="1" t="s">
        <v>18</v>
      </c>
      <c r="N21" s="1"/>
      <c r="O21" s="1"/>
      <c r="P21" s="1"/>
      <c r="Q21" s="1"/>
      <c r="R21" s="1"/>
      <c r="S21" s="1"/>
      <c r="T21" s="1"/>
      <c r="U21" s="1"/>
      <c r="V21" s="1"/>
    </row>
    <row r="22" spans="2:22" x14ac:dyDescent="0.2"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x14ac:dyDescent="0.2"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x14ac:dyDescent="0.2">
      <c r="M24" s="1" t="s">
        <v>25</v>
      </c>
      <c r="N24" s="1"/>
      <c r="O24" s="1"/>
      <c r="P24" s="1"/>
      <c r="Q24" s="1"/>
      <c r="R24" s="1"/>
      <c r="S24" s="1"/>
      <c r="T24" s="1"/>
      <c r="U24" s="1"/>
      <c r="V24" s="1"/>
    </row>
    <row r="25" spans="2:22" x14ac:dyDescent="0.2">
      <c r="M25" s="1" t="s">
        <v>24</v>
      </c>
      <c r="N25" s="1"/>
      <c r="O25" s="1"/>
      <c r="P25" s="1"/>
      <c r="Q25" s="1"/>
      <c r="R25" s="1"/>
      <c r="S25" s="1"/>
      <c r="T25" s="1"/>
      <c r="U25" s="1"/>
      <c r="V25" s="1"/>
    </row>
    <row r="26" spans="2:22" x14ac:dyDescent="0.2">
      <c r="M26" s="1" t="s">
        <v>9</v>
      </c>
    </row>
    <row r="33" spans="11:25" x14ac:dyDescent="0.2"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1:25" x14ac:dyDescent="0.2">
      <c r="M34" s="1" t="s">
        <v>17</v>
      </c>
      <c r="N34" s="1"/>
      <c r="O34" s="1"/>
      <c r="P34" s="1"/>
      <c r="Q34" s="1"/>
      <c r="R34" s="1"/>
      <c r="S34" s="1"/>
      <c r="T34" s="1"/>
      <c r="U34" s="1"/>
      <c r="V34" s="1"/>
    </row>
    <row r="35" spans="11:25" x14ac:dyDescent="0.2"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1:25" x14ac:dyDescent="0.2"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1:25" x14ac:dyDescent="0.2"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1:25" x14ac:dyDescent="0.2"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1:25" x14ac:dyDescent="0.2"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1:25" x14ac:dyDescent="0.2"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1:25" x14ac:dyDescent="0.2"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1:25" x14ac:dyDescent="0.2"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1:25" x14ac:dyDescent="0.2"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1:25" x14ac:dyDescent="0.2"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1:25" x14ac:dyDescent="0.2"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1:25" x14ac:dyDescent="0.2"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1:25" x14ac:dyDescent="0.2"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1:25" x14ac:dyDescent="0.2"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1:25" x14ac:dyDescent="0.2"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1:25" x14ac:dyDescent="0.2"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</sheetData>
  <phoneticPr fontId="1"/>
  <pageMargins left="0.39370078740157483" right="0.39370078740157483" top="0.74803149606299213" bottom="0.74803149606299213" header="0.31496062992125984" footer="0.31496062992125984"/>
  <pageSetup paperSize="9" scale="60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18</vt:i4>
      </vt:variant>
    </vt:vector>
  </HeadingPairs>
  <TitlesOfParts>
    <vt:vector size="20" baseType="lpstr">
      <vt:lpstr>R8希望調査書</vt:lpstr>
      <vt:lpstr>Sheet1</vt:lpstr>
      <vt:lpstr>CT肺がん検診</vt:lpstr>
      <vt:lpstr>'R8希望調査書'!Print_Area</vt:lpstr>
      <vt:lpstr>Sheet1!Print_Area</vt:lpstr>
      <vt:lpstr>マンモグラフィ</vt:lpstr>
      <vt:lpstr>胃カメラ検診</vt:lpstr>
      <vt:lpstr>胃がん</vt:lpstr>
      <vt:lpstr>胃バリウム検診</vt:lpstr>
      <vt:lpstr>肝炎ｳｲﾙｽ検診</vt:lpstr>
      <vt:lpstr>胸部レントゲン</vt:lpstr>
      <vt:lpstr>健康診査</vt:lpstr>
      <vt:lpstr>健康診査２</vt:lpstr>
      <vt:lpstr>子宮がん検診</vt:lpstr>
      <vt:lpstr>性別</vt:lpstr>
      <vt:lpstr>前立腺がん検診</vt:lpstr>
      <vt:lpstr>大腸がん検診</vt:lpstr>
      <vt:lpstr>乳がん検診</vt:lpstr>
      <vt:lpstr>乳房超音波検診</vt:lpstr>
      <vt:lpstr>肺がん検診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jp18128</dc:creator>
  <cp:lastModifiedBy>jp23108</cp:lastModifiedBy>
  <cp:lastPrinted>2026-01-07T00:27:27Z</cp:lastPrinted>
  <dcterms:created xsi:type="dcterms:W3CDTF">1997-01-08T22:48:59Z</dcterms:created>
  <dcterms:modified xsi:type="dcterms:W3CDTF">2026-02-16T04:54:55Z</dcterms:modified>
</cp:coreProperties>
</file>